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8800" windowHeight="12180" tabRatio="701" activeTab="4"/>
  </bookViews>
  <sheets>
    <sheet name="使用方法" sheetId="5" r:id="rId1"/>
    <sheet name="①見積書（みほん）" sheetId="4" r:id="rId2"/>
    <sheet name="②入力フォーム" sheetId="1" r:id="rId3"/>
    <sheet name="③申請書" sheetId="12" r:id="rId4"/>
    <sheet name="詳細" sheetId="3" r:id="rId5"/>
  </sheets>
  <definedNames>
    <definedName name="_xlnm._FilterDatabase" localSheetId="4" hidden="1">詳細!$C$2:$L$7</definedName>
    <definedName name="_xlnm.Print_Area" localSheetId="4">詳細!$A$1:$M$19</definedName>
    <definedName name="_xlnm.Print_Area" localSheetId="1">'①見積書（みほん）'!$A$1:$BZ$66</definedName>
    <definedName name="_xlnm.Print_Area" localSheetId="3">'③申請書'!$A$2:$CM$48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若松 辰彦</author>
    <author>清水 梨央</author>
  </authors>
  <commentList>
    <comment ref="S24" authorId="0">
      <text>
        <r>
          <rPr>
            <sz val="11"/>
            <color theme="1"/>
            <rFont val="BIZ UDPゴシック"/>
          </rPr>
          <t>地番入力</t>
        </r>
      </text>
    </comment>
    <comment ref="AN24" authorId="0">
      <text>
        <r>
          <rPr>
            <sz val="11"/>
            <color theme="1"/>
            <rFont val="BIZ UDPゴシック"/>
          </rPr>
          <t>枝番入力</t>
        </r>
      </text>
    </comment>
    <comment ref="S31" authorId="0">
      <text>
        <r>
          <rPr>
            <b/>
            <sz val="11"/>
            <color theme="1"/>
            <rFont val="ＭＳ Ｐゴシック"/>
          </rPr>
          <t>自動表示</t>
        </r>
      </text>
    </comment>
    <comment ref="S33" authorId="0">
      <text>
        <r>
          <rPr>
            <b/>
            <sz val="11"/>
            <color theme="1"/>
            <rFont val="ＭＳ Ｐゴシック"/>
          </rPr>
          <t>自動表示</t>
        </r>
      </text>
    </comment>
    <comment ref="N24" authorId="0">
      <text>
        <r>
          <rPr>
            <sz val="11"/>
            <color theme="1"/>
            <rFont val="BIZ UDPゴシック"/>
          </rPr>
          <t>プルダウン選択</t>
        </r>
      </text>
    </comment>
    <comment ref="I28" authorId="0">
      <text>
        <r>
          <rPr>
            <b/>
            <sz val="11"/>
            <color theme="1"/>
            <rFont val="ＭＳ Ｐゴシック"/>
          </rPr>
          <t>プルダウン選択</t>
        </r>
      </text>
    </comment>
    <comment ref="DB10" authorId="0">
      <text>
        <r>
          <rPr>
            <sz val="11"/>
            <color theme="1"/>
            <rFont val="ＭＳ Ｐゴシック"/>
          </rPr>
          <t>自動表示</t>
        </r>
      </text>
    </comment>
    <comment ref="DB6" authorId="0">
      <text>
        <r>
          <rPr>
            <sz val="11"/>
            <color theme="1"/>
            <rFont val="ＭＳ Ｐゴシック"/>
          </rPr>
          <t>手入力</t>
        </r>
      </text>
    </comment>
    <comment ref="DB8" authorId="0">
      <text>
        <r>
          <rPr>
            <sz val="11"/>
            <color theme="1"/>
            <rFont val="ＭＳ Ｐゴシック"/>
          </rPr>
          <t>手入力</t>
        </r>
      </text>
    </comment>
    <comment ref="DB14" authorId="0">
      <text>
        <r>
          <rPr>
            <sz val="11"/>
            <color theme="1"/>
            <rFont val="ＭＳ Ｐゴシック"/>
          </rPr>
          <t>手入力</t>
        </r>
      </text>
    </comment>
    <comment ref="DB16" authorId="0">
      <text>
        <r>
          <rPr>
            <sz val="11"/>
            <color theme="1"/>
            <rFont val="ＭＳ Ｐゴシック"/>
          </rPr>
          <t>手入力</t>
        </r>
      </text>
    </comment>
    <comment ref="I10" authorId="1">
      <text>
        <r>
          <rPr>
            <sz val="11"/>
            <color theme="1"/>
            <rFont val="ＭＳ Ｐゴシック"/>
          </rPr>
          <t>建物名・部屋番号</t>
        </r>
      </text>
    </comment>
    <comment ref="DB12" authorId="1">
      <text>
        <r>
          <rPr>
            <sz val="11"/>
            <color theme="1"/>
            <rFont val="ＭＳ Ｐゴシック"/>
          </rPr>
          <t>手入力</t>
        </r>
      </text>
    </comment>
  </commentList>
</comments>
</file>

<file path=xl/comments2.xml><?xml version="1.0" encoding="utf-8"?>
<comments xmlns="http://schemas.openxmlformats.org/spreadsheetml/2006/main">
  <authors>
    <author>若松 辰彦</author>
  </authors>
  <commentList>
    <comment ref="AX17" authorId="0">
      <text>
        <r>
          <rPr>
            <sz val="11"/>
            <color rgb="FFFF0000"/>
            <rFont val="ＭＳ Ｐゴシック"/>
          </rPr>
          <t>手書きです</t>
        </r>
      </text>
    </comment>
    <comment ref="AG17" authorId="0">
      <text>
        <r>
          <rPr>
            <sz val="11"/>
            <color rgb="FFFF0000"/>
            <rFont val="ＭＳ Ｐゴシック"/>
          </rPr>
          <t>手書きです</t>
        </r>
      </text>
    </comment>
    <comment ref="C42" authorId="0">
      <text>
        <r>
          <rPr>
            <sz val="11"/>
            <color theme="1"/>
            <rFont val="ＭＳ Ｐゴシック"/>
          </rPr>
          <t>申請金額の詳細は、「詳細」シートをご覧ください。</t>
        </r>
      </text>
    </comment>
  </commentList>
</comments>
</file>

<file path=xl/sharedStrings.xml><?xml version="1.0" encoding="utf-8"?>
<sst xmlns="http://schemas.openxmlformats.org/spreadsheetml/2006/main" xmlns:r="http://schemas.openxmlformats.org/officeDocument/2006/relationships" count="262" uniqueCount="262">
  <si>
    <t>事業所名</t>
    <rPh sb="0" eb="3">
      <t>ジギョウショ</t>
    </rPh>
    <rPh sb="3" eb="4">
      <t>メイ</t>
    </rPh>
    <phoneticPr fontId="28"/>
  </si>
  <si>
    <t>円　（千円未満切捨て）</t>
    <rPh sb="0" eb="1">
      <t>エン</t>
    </rPh>
    <rPh sb="3" eb="5">
      <t>センエン</t>
    </rPh>
    <rPh sb="5" eb="7">
      <t>ミマン</t>
    </rPh>
    <rPh sb="7" eb="9">
      <t>キリス</t>
    </rPh>
    <phoneticPr fontId="28"/>
  </si>
  <si>
    <t>円</t>
    <rPh sb="0" eb="1">
      <t>エン</t>
    </rPh>
    <phoneticPr fontId="28"/>
  </si>
  <si>
    <t>現場管理費</t>
    <rPh sb="0" eb="2">
      <t>げんば</t>
    </rPh>
    <rPh sb="2" eb="5">
      <t>かんりひ</t>
    </rPh>
    <phoneticPr fontId="5" type="Hiragana"/>
  </si>
  <si>
    <t>事業所の所在地</t>
    <rPh sb="0" eb="3">
      <t>ジギョウショ</t>
    </rPh>
    <rPh sb="4" eb="7">
      <t>ショザイチ</t>
    </rPh>
    <phoneticPr fontId="28"/>
  </si>
  <si>
    <t>町</t>
    <rPh sb="0" eb="1">
      <t>まち</t>
    </rPh>
    <phoneticPr fontId="5" type="Hiragana"/>
  </si>
  <si>
    <t>10　宣誓書及び同意書</t>
    <rPh sb="3" eb="6">
      <t>センセイショ</t>
    </rPh>
    <rPh sb="6" eb="7">
      <t>オヨ</t>
    </rPh>
    <rPh sb="8" eb="11">
      <t>ドウイショ</t>
    </rPh>
    <phoneticPr fontId="28"/>
  </si>
  <si>
    <t>区分</t>
    <rPh sb="0" eb="2">
      <t>くぶん</t>
    </rPh>
    <phoneticPr fontId="5" type="Hiragana"/>
  </si>
  <si>
    <t>太陽光発電システム設置工事</t>
    <rPh sb="0" eb="3">
      <t>たいようこう</t>
    </rPh>
    <rPh sb="3" eb="5">
      <t>はつでん</t>
    </rPh>
    <rPh sb="9" eb="11">
      <t>せっち</t>
    </rPh>
    <rPh sb="11" eb="13">
      <t>こうじ</t>
    </rPh>
    <phoneticPr fontId="5" type="Hiragana"/>
  </si>
  <si>
    <t>事業完了（予定）年月日は、実績報告書の提出期限内であることを確認してください。</t>
    <rPh sb="0" eb="2">
      <t>じぎょう</t>
    </rPh>
    <rPh sb="2" eb="4">
      <t>かんりょう</t>
    </rPh>
    <rPh sb="5" eb="7">
      <t>よてい</t>
    </rPh>
    <rPh sb="8" eb="11">
      <t>ねんがっぴ</t>
    </rPh>
    <rPh sb="13" eb="15">
      <t>じっせき</t>
    </rPh>
    <rPh sb="15" eb="17">
      <t>ほうこく</t>
    </rPh>
    <rPh sb="17" eb="18">
      <t>しょ</t>
    </rPh>
    <rPh sb="19" eb="21">
      <t>ていしゅつ</t>
    </rPh>
    <rPh sb="21" eb="23">
      <t>きげん</t>
    </rPh>
    <rPh sb="30" eb="32">
      <t>かくにん</t>
    </rPh>
    <phoneticPr fontId="5" type="Hiragana"/>
  </si>
  <si>
    <t>(3)　補助対象設備の仕様書</t>
  </si>
  <si>
    <t>測量及び試験費</t>
    <rPh sb="0" eb="2">
      <t>そくりょう</t>
    </rPh>
    <rPh sb="2" eb="3">
      <t>およ</t>
    </rPh>
    <rPh sb="4" eb="6">
      <t>しけん</t>
    </rPh>
    <rPh sb="6" eb="7">
      <t>ひ</t>
    </rPh>
    <phoneticPr fontId="5" type="Hiragana"/>
  </si>
  <si>
    <t>円）</t>
    <rPh sb="0" eb="1">
      <t>えん</t>
    </rPh>
    <phoneticPr fontId="5" type="Hiragana"/>
  </si>
  <si>
    <t>２　蓄電池</t>
    <rPh sb="2" eb="5">
      <t>チクデンチ</t>
    </rPh>
    <phoneticPr fontId="28"/>
  </si>
  <si>
    <t>数字は、一例として①見積書（みほん）に
リンクしています。手入力で修正して下さい。</t>
    <rPh sb="0" eb="2">
      <t>すうじ</t>
    </rPh>
    <rPh sb="4" eb="6">
      <t>いちれい</t>
    </rPh>
    <rPh sb="10" eb="13">
      <t>みつもりしょ</t>
    </rPh>
    <rPh sb="29" eb="30">
      <t>て</t>
    </rPh>
    <rPh sb="30" eb="32">
      <t>にゅうりょく</t>
    </rPh>
    <rPh sb="33" eb="35">
      <t>しゅうせい</t>
    </rPh>
    <rPh sb="37" eb="38">
      <t>くだ</t>
    </rPh>
    <phoneticPr fontId="5" type="Hiragana"/>
  </si>
  <si>
    <t>担当者の氏名</t>
    <rPh sb="0" eb="3">
      <t>たんとうしゃ</t>
    </rPh>
    <rPh sb="4" eb="6">
      <t>しめい</t>
    </rPh>
    <phoneticPr fontId="5" type="Hiragana"/>
  </si>
  <si>
    <t>　</t>
  </si>
  <si>
    <t>６　補助金の申請金額</t>
    <rPh sb="2" eb="5">
      <t>ホジョキン</t>
    </rPh>
    <rPh sb="6" eb="8">
      <t>シンセイ</t>
    </rPh>
    <rPh sb="8" eb="9">
      <t>キン</t>
    </rPh>
    <rPh sb="9" eb="10">
      <t>ガク</t>
    </rPh>
    <phoneticPr fontId="28"/>
  </si>
  <si>
    <t>円（税込み）</t>
    <rPh sb="0" eb="1">
      <t>えん</t>
    </rPh>
    <rPh sb="2" eb="3">
      <t>ぜい</t>
    </rPh>
    <rPh sb="3" eb="4">
      <t>こ</t>
    </rPh>
    <phoneticPr fontId="5" type="Hiragana"/>
  </si>
  <si>
    <t>日</t>
    <rPh sb="0" eb="1">
      <t>ひ</t>
    </rPh>
    <phoneticPr fontId="5" type="Hiragana"/>
  </si>
  <si>
    <t>太陽光発電設備</t>
    <rPh sb="0" eb="3">
      <t>たいようこう</t>
    </rPh>
    <rPh sb="3" eb="5">
      <t>はつでん</t>
    </rPh>
    <rPh sb="5" eb="7">
      <t>せつび</t>
    </rPh>
    <phoneticPr fontId="5" type="Hiragana"/>
  </si>
  <si>
    <t>⑧</t>
  </si>
  <si>
    <t>蓄電容量</t>
    <rPh sb="0" eb="2">
      <t>チクデン</t>
    </rPh>
    <rPh sb="2" eb="4">
      <t>ヨウリョウ</t>
    </rPh>
    <phoneticPr fontId="28"/>
  </si>
  <si>
    <t>(5)　補助対象設備で発電する電力の消費量計画書</t>
  </si>
  <si>
    <t>工事名称</t>
    <rPh sb="0" eb="2">
      <t>こうじ</t>
    </rPh>
    <rPh sb="2" eb="4">
      <t>めいしょう</t>
    </rPh>
    <phoneticPr fontId="5" type="Hiragana"/>
  </si>
  <si>
    <t>小計</t>
    <rPh sb="0" eb="2">
      <t>しょうけい</t>
    </rPh>
    <phoneticPr fontId="5" type="Hiragana"/>
  </si>
  <si>
    <t>連 絡 先</t>
    <rPh sb="0" eb="1">
      <t>れん</t>
    </rPh>
    <phoneticPr fontId="5" type="Hiragana"/>
  </si>
  <si>
    <t>1kWあたり70,000円が上限のため</t>
    <rPh sb="12" eb="13">
      <t>えん</t>
    </rPh>
    <rPh sb="14" eb="16">
      <t>じょうげん</t>
    </rPh>
    <phoneticPr fontId="5" type="Hiragana"/>
  </si>
  <si>
    <t>kW</t>
  </si>
  <si>
    <t>９　工事施工業者（予定）</t>
    <rPh sb="2" eb="4">
      <t>コウジ</t>
    </rPh>
    <rPh sb="4" eb="6">
      <t>セコウ</t>
    </rPh>
    <rPh sb="6" eb="8">
      <t>ギョウシャ</t>
    </rPh>
    <rPh sb="9" eb="11">
      <t>ヨテイ</t>
    </rPh>
    <phoneticPr fontId="28"/>
  </si>
  <si>
    <t>氏　　名</t>
    <rPh sb="0" eb="1">
      <t>し</t>
    </rPh>
    <rPh sb="3" eb="4">
      <t>な</t>
    </rPh>
    <phoneticPr fontId="5" type="Hiragana"/>
  </si>
  <si>
    <t>設置区分</t>
    <rPh sb="0" eb="2">
      <t>せっち</t>
    </rPh>
    <rPh sb="2" eb="4">
      <t>くぶん</t>
    </rPh>
    <phoneticPr fontId="5" type="Hiragana"/>
  </si>
  <si>
    <t>【想定値】自家消費割合（Ｂ）/（Ａ）</t>
    <rPh sb="1" eb="3">
      <t>ソウテイ</t>
    </rPh>
    <rPh sb="3" eb="4">
      <t>アタイ</t>
    </rPh>
    <rPh sb="5" eb="7">
      <t>ジカ</t>
    </rPh>
    <rPh sb="7" eb="9">
      <t>ショウヒ</t>
    </rPh>
    <rPh sb="9" eb="11">
      <t>ワリアイ</t>
    </rPh>
    <phoneticPr fontId="28"/>
  </si>
  <si>
    <t>８　事業完了（予定）年月日</t>
    <rPh sb="2" eb="4">
      <t>ジギョウ</t>
    </rPh>
    <rPh sb="4" eb="6">
      <t>カンリョウ</t>
    </rPh>
    <rPh sb="7" eb="9">
      <t>ヨテイ</t>
    </rPh>
    <rPh sb="10" eb="13">
      <t>ネンガッピ</t>
    </rPh>
    <phoneticPr fontId="28"/>
  </si>
  <si>
    <t>円（内消費税</t>
    <rPh sb="0" eb="1">
      <t>えん</t>
    </rPh>
    <rPh sb="2" eb="3">
      <t>うち</t>
    </rPh>
    <rPh sb="3" eb="6">
      <t>しょうひぜい</t>
    </rPh>
    <phoneticPr fontId="5" type="Hiragana"/>
  </si>
  <si>
    <t>太陽光発電設備＋蓄電池（千円未満切捨）</t>
    <rPh sb="0" eb="3">
      <t>タイヨウコウ</t>
    </rPh>
    <rPh sb="3" eb="5">
      <t>ハツデン</t>
    </rPh>
    <rPh sb="5" eb="7">
      <t>セツビ</t>
    </rPh>
    <rPh sb="8" eb="11">
      <t>チクデンチ</t>
    </rPh>
    <rPh sb="12" eb="14">
      <t>センエン</t>
    </rPh>
    <rPh sb="14" eb="16">
      <t>ミマン</t>
    </rPh>
    <rPh sb="16" eb="18">
      <t>キリス</t>
    </rPh>
    <phoneticPr fontId="28"/>
  </si>
  <si>
    <t>申請者氏名</t>
  </si>
  <si>
    <t>パネル</t>
  </si>
  <si>
    <t>％</t>
  </si>
  <si>
    <t>工事原価</t>
    <rPh sb="0" eb="2">
      <t>こうじ</t>
    </rPh>
    <rPh sb="2" eb="4">
      <t>げんか</t>
    </rPh>
    <phoneticPr fontId="5" type="Hiragana"/>
  </si>
  <si>
    <t>(2)　補助対象設備の設置場所及び付近の見取図</t>
  </si>
  <si>
    <t>付帯工事費</t>
    <rPh sb="0" eb="2">
      <t>ふたい</t>
    </rPh>
    <rPh sb="2" eb="5">
      <t>こうじひ</t>
    </rPh>
    <phoneticPr fontId="5" type="Hiragana"/>
  </si>
  <si>
    <t>4　見積金額</t>
    <rPh sb="2" eb="4">
      <t>ミツモリ</t>
    </rPh>
    <rPh sb="4" eb="6">
      <t>キンガク</t>
    </rPh>
    <phoneticPr fontId="28"/>
  </si>
  <si>
    <t>７　事業着手（予定）年月日</t>
    <rPh sb="2" eb="4">
      <t>ジギョウ</t>
    </rPh>
    <rPh sb="4" eb="6">
      <t>チャクシュ</t>
    </rPh>
    <rPh sb="7" eb="9">
      <t>ヨテイ</t>
    </rPh>
    <rPh sb="10" eb="13">
      <t>ネンガッピ</t>
    </rPh>
    <phoneticPr fontId="28"/>
  </si>
  <si>
    <t>事業所の連絡先</t>
    <rPh sb="0" eb="3">
      <t>じぎょうしょ</t>
    </rPh>
    <rPh sb="4" eb="7">
      <t>れんらくさき</t>
    </rPh>
    <phoneticPr fontId="5" type="Hiragana"/>
  </si>
  <si>
    <t>電力消費量計画書作成　入力フォーム</t>
    <rPh sb="8" eb="10">
      <t>さくせい</t>
    </rPh>
    <rPh sb="11" eb="13">
      <t>にゅうりょく</t>
    </rPh>
    <phoneticPr fontId="5" type="Hiragana"/>
  </si>
  <si>
    <t>４　見積金額</t>
    <rPh sb="2" eb="4">
      <t>ミツモリ</t>
    </rPh>
    <rPh sb="4" eb="6">
      <t>キンガク</t>
    </rPh>
    <phoneticPr fontId="28"/>
  </si>
  <si>
    <t>電話番号</t>
    <rPh sb="0" eb="2">
      <t>でんわ</t>
    </rPh>
    <rPh sb="2" eb="4">
      <t>ばんごう</t>
    </rPh>
    <phoneticPr fontId="5" type="Hiragana"/>
  </si>
  <si>
    <t>123</t>
  </si>
  <si>
    <t>(7)　前各号に掲げるもののほか、市長が必要と認める書類</t>
  </si>
  <si>
    <t>総工費</t>
    <rPh sb="0" eb="3">
      <t>そうこうひ</t>
    </rPh>
    <phoneticPr fontId="5" type="Hiragana"/>
  </si>
  <si>
    <t>申請者</t>
  </si>
  <si>
    <t>＝</t>
  </si>
  <si>
    <t>金額</t>
    <rPh sb="0" eb="1">
      <t>きん</t>
    </rPh>
    <rPh sb="1" eb="2">
      <t>がく</t>
    </rPh>
    <phoneticPr fontId="5" type="Hiragana"/>
  </si>
  <si>
    <t>様式第１号（第７条関係）</t>
  </si>
  <si>
    <t>御　見　積　書</t>
    <rPh sb="0" eb="1">
      <t>ご</t>
    </rPh>
    <rPh sb="2" eb="3">
      <t>み</t>
    </rPh>
    <rPh sb="4" eb="5">
      <t>せき</t>
    </rPh>
    <rPh sb="6" eb="7">
      <t>しょ</t>
    </rPh>
    <phoneticPr fontId="5" type="Hiragana"/>
  </si>
  <si>
    <t>⑤</t>
  </si>
  <si>
    <t>事業所の所在地</t>
    <rPh sb="0" eb="3">
      <t>じぎょうしょ</t>
    </rPh>
    <rPh sb="4" eb="7">
      <t>しょざいち</t>
    </rPh>
    <phoneticPr fontId="5" type="Hiragana"/>
  </si>
  <si>
    <t>〇〇</t>
  </si>
  <si>
    <t>令和</t>
    <rPh sb="0" eb="2">
      <t>れいわ</t>
    </rPh>
    <phoneticPr fontId="5" type="Hiragana"/>
  </si>
  <si>
    <t>担当者の連絡先</t>
    <rPh sb="0" eb="3">
      <t>たんとうしゃ</t>
    </rPh>
    <rPh sb="4" eb="7">
      <t>れんらくさき</t>
    </rPh>
    <phoneticPr fontId="5" type="Hiragana"/>
  </si>
  <si>
    <t>1１　添付書類</t>
    <rPh sb="3" eb="5">
      <t>テンプ</t>
    </rPh>
    <rPh sb="5" eb="7">
      <t>ショルイ</t>
    </rPh>
    <phoneticPr fontId="28"/>
  </si>
  <si>
    <t>⑦</t>
  </si>
  <si>
    <t>内容</t>
    <rPh sb="0" eb="2">
      <t>ないよう</t>
    </rPh>
    <phoneticPr fontId="5" type="Hiragana"/>
  </si>
  <si>
    <t>住　　　所</t>
    <rPh sb="0" eb="1">
      <t>ジュウ</t>
    </rPh>
    <rPh sb="4" eb="5">
      <t>トコロ</t>
    </rPh>
    <phoneticPr fontId="28"/>
  </si>
  <si>
    <t>２　設置区分</t>
    <rPh sb="2" eb="4">
      <t>セッチ</t>
    </rPh>
    <rPh sb="4" eb="6">
      <t>クブン</t>
    </rPh>
    <phoneticPr fontId="28"/>
  </si>
  <si>
    <t xml:space="preserve"> 世帯人数</t>
    <rPh sb="1" eb="3">
      <t>せたい</t>
    </rPh>
    <rPh sb="3" eb="5">
      <t>にんずう</t>
    </rPh>
    <phoneticPr fontId="5" type="Hiragana"/>
  </si>
  <si>
    <t>機械器具費</t>
    <rPh sb="0" eb="2">
      <t>きかい</t>
    </rPh>
    <rPh sb="2" eb="4">
      <t>きぐ</t>
    </rPh>
    <rPh sb="4" eb="5">
      <t>ひ</t>
    </rPh>
    <phoneticPr fontId="5" type="Hiragana"/>
  </si>
  <si>
    <t>10　宣誓及び同意</t>
  </si>
  <si>
    <t>いなべ市長　　様</t>
  </si>
  <si>
    <t>いなべ市地域脱炭素移行・再エネ推進交付金重点対策加速化事業</t>
  </si>
  <si>
    <t>　　　　　　　　　　　　　　　　　　　　　　　　</t>
  </si>
  <si>
    <t>ふりがな</t>
  </si>
  <si>
    <t>（個人向け太陽光発電設備等設置）補助金交付申請書</t>
  </si>
  <si>
    <t>【想定値】年間売電量</t>
    <rPh sb="1" eb="3">
      <t>ソウテイ</t>
    </rPh>
    <rPh sb="3" eb="4">
      <t>アタイ</t>
    </rPh>
    <rPh sb="5" eb="7">
      <t>ネンカン</t>
    </rPh>
    <rPh sb="7" eb="9">
      <t>バイデン</t>
    </rPh>
    <rPh sb="9" eb="10">
      <t>リョウ</t>
    </rPh>
    <phoneticPr fontId="28"/>
  </si>
  <si>
    <t>　　 ※誓約書（施工業者用）は契約後速やかに提出すること</t>
  </si>
  <si>
    <t>郵便番号</t>
    <rPh sb="0" eb="4">
      <t>ユウビンバンゴウ</t>
    </rPh>
    <phoneticPr fontId="28"/>
  </si>
  <si>
    <t>直近12か月の電気代の合計</t>
    <rPh sb="0" eb="2">
      <t>チョッキン</t>
    </rPh>
    <rPh sb="5" eb="6">
      <t>ゲツ</t>
    </rPh>
    <rPh sb="7" eb="10">
      <t>デンキダイ</t>
    </rPh>
    <rPh sb="11" eb="13">
      <t>ゴウケイ</t>
    </rPh>
    <phoneticPr fontId="28"/>
  </si>
  <si>
    <t>連 絡 先</t>
  </si>
  <si>
    <t>　いなべ市地域脱炭素移行・再エネ推進交付金重点対策加速化事業（個人向け太陽光発電設備等設置）補助金の交付を受けたいので、いなべ市地域脱炭素移行・再エネ推進交付金重点対策加速化事業（個人向け太陽光発電設備等設置）補助金交付要綱第７条の規定により申請します。</t>
  </si>
  <si>
    <t>記</t>
    <rPh sb="0" eb="1">
      <t>キ</t>
    </rPh>
    <phoneticPr fontId="28"/>
  </si>
  <si>
    <t>１　設置場所（住所）</t>
    <rPh sb="2" eb="4">
      <t>セッチ</t>
    </rPh>
    <rPh sb="4" eb="6">
      <t>バショ</t>
    </rPh>
    <rPh sb="7" eb="9">
      <t>ジュウショ</t>
    </rPh>
    <phoneticPr fontId="28"/>
  </si>
  <si>
    <t>３　対象設備の区分</t>
    <rPh sb="2" eb="4">
      <t>タイショウ</t>
    </rPh>
    <rPh sb="4" eb="6">
      <t>セツビ</t>
    </rPh>
    <rPh sb="7" eb="9">
      <t>クブン</t>
    </rPh>
    <phoneticPr fontId="28"/>
  </si>
  <si>
    <t>発電出力</t>
    <rPh sb="0" eb="2">
      <t>ハツデン</t>
    </rPh>
    <rPh sb="2" eb="4">
      <t>シュツリョク</t>
    </rPh>
    <phoneticPr fontId="28"/>
  </si>
  <si>
    <t>　見積書には、太陽光パネル、パワコン、蓄電池の型番をご記入ください。
　添付書類の仕様書(パンフレット）と突合してチェックします。
　</t>
    <rPh sb="1" eb="4">
      <t>みつもりしょ</t>
    </rPh>
    <rPh sb="7" eb="10">
      <t>たいようこう</t>
    </rPh>
    <rPh sb="19" eb="22">
      <t>ちくでんち</t>
    </rPh>
    <rPh sb="23" eb="25">
      <t>かたばん</t>
    </rPh>
    <rPh sb="27" eb="29">
      <t>きにゅう</t>
    </rPh>
    <rPh sb="36" eb="38">
      <t>てんぷ</t>
    </rPh>
    <rPh sb="38" eb="40">
      <t>しょるい</t>
    </rPh>
    <rPh sb="41" eb="44">
      <t>しようしょ</t>
    </rPh>
    <rPh sb="53" eb="55">
      <t>とつごう</t>
    </rPh>
    <phoneticPr fontId="5" type="Hiragana"/>
  </si>
  <si>
    <t>Mail</t>
  </si>
  <si>
    <t>内　　訳</t>
    <rPh sb="0" eb="1">
      <t>ウチ</t>
    </rPh>
    <rPh sb="3" eb="4">
      <t>ワケ</t>
    </rPh>
    <phoneticPr fontId="28"/>
  </si>
  <si>
    <t>　　太陽光発電設備</t>
  </si>
  <si>
    <t>　　蓄電池</t>
    <rPh sb="2" eb="5">
      <t>チクデンチ</t>
    </rPh>
    <phoneticPr fontId="28"/>
  </si>
  <si>
    <t>円　（税込み）</t>
    <rPh sb="0" eb="1">
      <t>エン</t>
    </rPh>
    <rPh sb="3" eb="5">
      <t>ゼイコ</t>
    </rPh>
    <phoneticPr fontId="28"/>
  </si>
  <si>
    <t>円　（税抜き）</t>
    <rPh sb="0" eb="1">
      <t>エン</t>
    </rPh>
    <rPh sb="3" eb="4">
      <t>ゼイ</t>
    </rPh>
    <rPh sb="4" eb="5">
      <t>ヌ</t>
    </rPh>
    <phoneticPr fontId="28"/>
  </si>
  <si>
    <t>代表者の氏名</t>
    <rPh sb="0" eb="3">
      <t>ダイヒョウシャ</t>
    </rPh>
    <rPh sb="4" eb="6">
      <t>シメイ</t>
    </rPh>
    <phoneticPr fontId="28"/>
  </si>
  <si>
    <t>太陽光発電</t>
    <rPh sb="0" eb="3">
      <t>たいようこう</t>
    </rPh>
    <rPh sb="3" eb="5">
      <t>はつでん</t>
    </rPh>
    <phoneticPr fontId="5" type="Hiragana"/>
  </si>
  <si>
    <t>事業所の連絡先</t>
    <rPh sb="0" eb="3">
      <t>ジギョウショ</t>
    </rPh>
    <rPh sb="4" eb="7">
      <t>レンラクサキ</t>
    </rPh>
    <phoneticPr fontId="28"/>
  </si>
  <si>
    <t>郵便番号</t>
    <rPh sb="0" eb="4">
      <t>ゆうびんばんごう</t>
    </rPh>
    <phoneticPr fontId="5" type="Hiragana"/>
  </si>
  <si>
    <t>住　　所</t>
    <rPh sb="0" eb="1">
      <t>じゅう</t>
    </rPh>
    <rPh sb="3" eb="4">
      <t>ところ</t>
    </rPh>
    <phoneticPr fontId="5" type="Hiragana"/>
  </si>
  <si>
    <t>いなべ市</t>
    <rPh sb="3" eb="4">
      <t>し</t>
    </rPh>
    <phoneticPr fontId="5" type="Hiragana"/>
  </si>
  <si>
    <t>番地</t>
    <rPh sb="0" eb="2">
      <t>ばんち</t>
    </rPh>
    <phoneticPr fontId="5" type="Hiragana"/>
  </si>
  <si>
    <t>－</t>
  </si>
  <si>
    <t>申請日</t>
    <rPh sb="0" eb="2">
      <t>しんせい</t>
    </rPh>
    <rPh sb="2" eb="3">
      <t>び</t>
    </rPh>
    <phoneticPr fontId="5" type="Hiragana"/>
  </si>
  <si>
    <t>発電出力</t>
    <rPh sb="0" eb="2">
      <t>はつでん</t>
    </rPh>
    <rPh sb="2" eb="4">
      <t>しゅつりょく</t>
    </rPh>
    <phoneticPr fontId="5" type="Hiragana"/>
  </si>
  <si>
    <t>合計御見積金額</t>
    <rPh sb="0" eb="2">
      <t>ごうけい</t>
    </rPh>
    <rPh sb="2" eb="5">
      <t>おみつもり</t>
    </rPh>
    <rPh sb="5" eb="7">
      <t>きんがく</t>
    </rPh>
    <phoneticPr fontId="5" type="Hiragana"/>
  </si>
  <si>
    <t>３　対象設備の区分設置区分</t>
    <rPh sb="2" eb="4">
      <t>タイショウ</t>
    </rPh>
    <rPh sb="4" eb="6">
      <t>セツビ</t>
    </rPh>
    <rPh sb="7" eb="9">
      <t>クブン</t>
    </rPh>
    <rPh sb="9" eb="11">
      <t>セッチ</t>
    </rPh>
    <rPh sb="11" eb="13">
      <t>クブン</t>
    </rPh>
    <phoneticPr fontId="28"/>
  </si>
  <si>
    <t>１　太陽光発電設備</t>
    <rPh sb="2" eb="5">
      <t>たいようこう</t>
    </rPh>
    <rPh sb="5" eb="7">
      <t>はつでん</t>
    </rPh>
    <rPh sb="7" eb="9">
      <t>せつび</t>
    </rPh>
    <phoneticPr fontId="5" type="Hiragana"/>
  </si>
  <si>
    <t>蓄電容量</t>
    <rPh sb="0" eb="2">
      <t>ちくでん</t>
    </rPh>
    <rPh sb="2" eb="4">
      <t>ようりょう</t>
    </rPh>
    <phoneticPr fontId="5" type="Hiragana"/>
  </si>
  <si>
    <t>　蓄電池</t>
    <rPh sb="1" eb="4">
      <t>ちくでんち</t>
    </rPh>
    <phoneticPr fontId="5" type="Hiragana"/>
  </si>
  <si>
    <t>年</t>
    <rPh sb="0" eb="1">
      <t>ねん</t>
    </rPh>
    <phoneticPr fontId="5" type="Hiragana"/>
  </si>
  <si>
    <t>(6)　蓄電池の仕様を確認するための書類</t>
  </si>
  <si>
    <t>事業所名</t>
    <rPh sb="0" eb="3">
      <t>じぎょうしょ</t>
    </rPh>
    <rPh sb="3" eb="4">
      <t>めい</t>
    </rPh>
    <phoneticPr fontId="5" type="Hiragana"/>
  </si>
  <si>
    <t>代表者の氏名</t>
    <rPh sb="0" eb="3">
      <t>だいひょうしゃ</t>
    </rPh>
    <rPh sb="4" eb="6">
      <t>しめい</t>
    </rPh>
    <phoneticPr fontId="5" type="Hiragana"/>
  </si>
  <si>
    <t>月</t>
    <rPh sb="0" eb="1">
      <t>つき</t>
    </rPh>
    <phoneticPr fontId="5" type="Hiragana"/>
  </si>
  <si>
    <t>直接経費</t>
    <rPh sb="0" eb="2">
      <t>ちょくせつ</t>
    </rPh>
    <rPh sb="2" eb="4">
      <t>けいひ</t>
    </rPh>
    <phoneticPr fontId="5" type="Hiragana"/>
  </si>
  <si>
    <t>６　補助金の申請金額</t>
  </si>
  <si>
    <t>申請者氏名</t>
    <rPh sb="0" eb="3">
      <t>シンセイシャ</t>
    </rPh>
    <rPh sb="3" eb="5">
      <t>シメイ</t>
    </rPh>
    <phoneticPr fontId="28"/>
  </si>
  <si>
    <t>　申請者</t>
    <rPh sb="1" eb="4">
      <t>しんせいしゃ</t>
    </rPh>
    <phoneticPr fontId="5" type="Hiragana"/>
  </si>
  <si>
    <t>円（千円未満切捨）</t>
    <rPh sb="0" eb="1">
      <t>えん</t>
    </rPh>
    <rPh sb="2" eb="3">
      <t>せん</t>
    </rPh>
    <rPh sb="3" eb="4">
      <t>えん</t>
    </rPh>
    <rPh sb="4" eb="6">
      <t>みまん</t>
    </rPh>
    <rPh sb="6" eb="8">
      <t>きりす</t>
    </rPh>
    <phoneticPr fontId="5" type="Hiragana"/>
  </si>
  <si>
    <t>本工事費(1)</t>
    <rPh sb="0" eb="1">
      <t>ほん</t>
    </rPh>
    <rPh sb="1" eb="4">
      <t>こうじひ</t>
    </rPh>
    <phoneticPr fontId="5" type="Hiragana"/>
  </si>
  <si>
    <t>出力</t>
    <rPh sb="0" eb="2">
      <t>しゅつりょく</t>
    </rPh>
    <phoneticPr fontId="5" type="Hiragana"/>
  </si>
  <si>
    <t>（署名又は記名押印）</t>
  </si>
  <si>
    <t>(1)　補助対象設備の設置に係る見積書の写し</t>
  </si>
  <si>
    <t>様</t>
    <rPh sb="0" eb="1">
      <t>さま</t>
    </rPh>
    <phoneticPr fontId="5" type="Hiragana"/>
  </si>
  <si>
    <t>(4)　誓約書（申請者用）（様式第２号）及び誓約書（施工業者用）（様式第３号）</t>
  </si>
  <si>
    <t>数字は、太陽光発電設備及び蓄電池それぞれが千円未満切捨てで自動表示されます。</t>
    <rPh sb="0" eb="2">
      <t>すうじ</t>
    </rPh>
    <rPh sb="4" eb="7">
      <t>たいようこう</t>
    </rPh>
    <rPh sb="7" eb="9">
      <t>はつでん</t>
    </rPh>
    <rPh sb="9" eb="11">
      <t>せつび</t>
    </rPh>
    <rPh sb="11" eb="12">
      <t>およ</t>
    </rPh>
    <rPh sb="13" eb="16">
      <t>ちくでんち</t>
    </rPh>
    <rPh sb="21" eb="23">
      <t>せんえん</t>
    </rPh>
    <rPh sb="23" eb="25">
      <t>みまん</t>
    </rPh>
    <rPh sb="25" eb="27">
      <t>きりす</t>
    </rPh>
    <rPh sb="29" eb="31">
      <t>じどう</t>
    </rPh>
    <rPh sb="31" eb="33">
      <t>ひょうじ</t>
    </rPh>
    <phoneticPr fontId="5" type="Hiragana"/>
  </si>
  <si>
    <t>　この申請に当たっては、いなべ市地域脱炭素移行・再エネ推進交付金重点対策加速化事業（個人向け太陽光発電設備等設置）補助金交付要綱に定める規定を満たしていることを宣誓するとともに、この補助金の交付に関する事務に必要な範囲内で住民基本台帳関係情報及び地方税関係情報のほか、この申請書及び添付した書類の内容について、いなべ市が関係機関等に調査及び確認をすることに同意します。</t>
  </si>
  <si>
    <t>円／kW</t>
    <rPh sb="0" eb="1">
      <t>えん</t>
    </rPh>
    <phoneticPr fontId="5" type="Hiragana"/>
  </si>
  <si>
    <t>※自家消費割合が30％以上でないと申請できません。</t>
  </si>
  <si>
    <t>ポイント①</t>
  </si>
  <si>
    <t>パワコン</t>
  </si>
  <si>
    <t>「⑤補助金額」の計算に用いる出力は、小数点以下切捨て　
※10kW超は補助対象外</t>
    <rPh sb="2" eb="5">
      <t>ほじょきん</t>
    </rPh>
    <rPh sb="5" eb="6">
      <t>がく</t>
    </rPh>
    <rPh sb="14" eb="16">
      <t>しゅつりょく</t>
    </rPh>
    <phoneticPr fontId="5" type="Hiragana"/>
  </si>
  <si>
    <t>蓄電池</t>
    <rPh sb="0" eb="3">
      <t>ちくでんち</t>
    </rPh>
    <phoneticPr fontId="5" type="Hiragana"/>
  </si>
  <si>
    <t>円（税抜き）</t>
    <rPh sb="0" eb="1">
      <t>えん</t>
    </rPh>
    <rPh sb="2" eb="3">
      <t>ぜい</t>
    </rPh>
    <rPh sb="3" eb="4">
      <t>ぬ</t>
    </rPh>
    <phoneticPr fontId="5" type="Hiragana"/>
  </si>
  <si>
    <t>員弁　太郎</t>
    <rPh sb="0" eb="2">
      <t>いなべ</t>
    </rPh>
    <rPh sb="3" eb="5">
      <t>たろう</t>
    </rPh>
    <phoneticPr fontId="5" type="Hiragana"/>
  </si>
  <si>
    <t>事業着手（予定）年月日は、いなべ市の交付決定日以降の日付(申請書の提出日からおよそ2週間後)を想定してください。</t>
    <rPh sb="0" eb="2">
      <t>じぎょう</t>
    </rPh>
    <rPh sb="2" eb="4">
      <t>ちゃくしゅ</t>
    </rPh>
    <rPh sb="5" eb="7">
      <t>よてい</t>
    </rPh>
    <rPh sb="8" eb="11">
      <t>ねんがっぴ</t>
    </rPh>
    <rPh sb="16" eb="17">
      <t>し</t>
    </rPh>
    <rPh sb="18" eb="20">
      <t>こうふ</t>
    </rPh>
    <rPh sb="20" eb="22">
      <t>けってい</t>
    </rPh>
    <rPh sb="22" eb="23">
      <t>び</t>
    </rPh>
    <rPh sb="23" eb="25">
      <t>いこう</t>
    </rPh>
    <rPh sb="26" eb="28">
      <t>ひづけ</t>
    </rPh>
    <rPh sb="47" eb="49">
      <t>そうてい</t>
    </rPh>
    <phoneticPr fontId="5" type="Hiragana"/>
  </si>
  <si>
    <t>１　太陽光パネル</t>
    <rPh sb="2" eb="5">
      <t>たいようこう</t>
    </rPh>
    <phoneticPr fontId="5" type="Hiragana"/>
  </si>
  <si>
    <t>２　蓄電池</t>
    <rPh sb="2" eb="5">
      <t>ちくでんち</t>
    </rPh>
    <phoneticPr fontId="5" type="Hiragana"/>
  </si>
  <si>
    <t>その他工事</t>
    <rPh sb="2" eb="3">
      <t>た</t>
    </rPh>
    <rPh sb="3" eb="5">
      <t>こうじ</t>
    </rPh>
    <phoneticPr fontId="5" type="Hiragana"/>
  </si>
  <si>
    <t>一般管理費</t>
    <rPh sb="0" eb="2">
      <t>いっぱん</t>
    </rPh>
    <rPh sb="2" eb="5">
      <t>かんりひ</t>
    </rPh>
    <phoneticPr fontId="5" type="Hiragana"/>
  </si>
  <si>
    <t>ＦＡＸ</t>
  </si>
  <si>
    <t/>
  </si>
  <si>
    <t>員弁　太郎　様邸</t>
    <rPh sb="0" eb="2">
      <t>いなべ</t>
    </rPh>
    <rPh sb="3" eb="5">
      <t>たろう</t>
    </rPh>
    <rPh sb="6" eb="7">
      <t>さま</t>
    </rPh>
    <rPh sb="7" eb="8">
      <t>てい</t>
    </rPh>
    <phoneticPr fontId="5" type="Hiragana"/>
  </si>
  <si>
    <t>⑨</t>
  </si>
  <si>
    <t>物件名</t>
    <rPh sb="0" eb="2">
      <t>ぶっけん</t>
    </rPh>
    <rPh sb="2" eb="3">
      <t>めい</t>
    </rPh>
    <phoneticPr fontId="5" type="Hiragana"/>
  </si>
  <si>
    <t>　見積書は、貴社の様式で構いません。
　ですが、区分は、左記「みほん」のとおり、本工事費を「(1)太陽光発電システム」と「(2)蓄電池システム」の二つに分けて明記してください。
　(1)太陽光発電システムと(2)蓄電池システムのそれぞれの区分で補助金額を計算した後、二つの金額を合算します。
　適当な見積書でないと再提出となり、書類審査に時間を要します。</t>
    <rPh sb="1" eb="4">
      <t>みつもりしょ</t>
    </rPh>
    <rPh sb="6" eb="7">
      <t>たかし</t>
    </rPh>
    <rPh sb="7" eb="8">
      <t>しゃ</t>
    </rPh>
    <rPh sb="9" eb="11">
      <t>ようしき</t>
    </rPh>
    <rPh sb="12" eb="13">
      <t>かま</t>
    </rPh>
    <rPh sb="24" eb="26">
      <t>くぶん</t>
    </rPh>
    <rPh sb="28" eb="30">
      <t>さき</t>
    </rPh>
    <rPh sb="40" eb="41">
      <t>ほん</t>
    </rPh>
    <rPh sb="41" eb="44">
      <t>こうじひ</t>
    </rPh>
    <rPh sb="49" eb="52">
      <t>たいようこう</t>
    </rPh>
    <rPh sb="52" eb="54">
      <t>はつでん</t>
    </rPh>
    <rPh sb="64" eb="67">
      <t>ちくでんち</t>
    </rPh>
    <rPh sb="73" eb="74">
      <t>ふた</t>
    </rPh>
    <rPh sb="76" eb="77">
      <t>わ</t>
    </rPh>
    <rPh sb="79" eb="81">
      <t>めいき</t>
    </rPh>
    <rPh sb="119" eb="121">
      <t>くぶん</t>
    </rPh>
    <rPh sb="122" eb="125">
      <t>ほじょきん</t>
    </rPh>
    <rPh sb="125" eb="126">
      <t>がく</t>
    </rPh>
    <rPh sb="127" eb="129">
      <t>けいさん</t>
    </rPh>
    <rPh sb="131" eb="132">
      <t>あと</t>
    </rPh>
    <rPh sb="133" eb="134">
      <t>ふた</t>
    </rPh>
    <rPh sb="136" eb="138">
      <t>きんがく</t>
    </rPh>
    <rPh sb="139" eb="141">
      <t>がっさん</t>
    </rPh>
    <rPh sb="147" eb="149">
      <t>てきとう</t>
    </rPh>
    <rPh sb="150" eb="153">
      <t>みつもりしょ</t>
    </rPh>
    <rPh sb="157" eb="160">
      <t>さいていしゅつ</t>
    </rPh>
    <rPh sb="164" eb="166">
      <t>しょるい</t>
    </rPh>
    <rPh sb="166" eb="168">
      <t>しんさ</t>
    </rPh>
    <rPh sb="169" eb="171">
      <t>じかん</t>
    </rPh>
    <rPh sb="172" eb="173">
      <t>よう</t>
    </rPh>
    <phoneticPr fontId="5" type="Hiragana"/>
  </si>
  <si>
    <t>世帯人数</t>
    <rPh sb="0" eb="2">
      <t>セタイ</t>
    </rPh>
    <rPh sb="2" eb="4">
      <t>ニンズウ</t>
    </rPh>
    <phoneticPr fontId="28"/>
  </si>
  <si>
    <t>有限会社　いなべ設備工業</t>
    <rPh sb="0" eb="2">
      <t>ゆうげん</t>
    </rPh>
    <rPh sb="2" eb="4">
      <t>かいしゃ</t>
    </rPh>
    <rPh sb="8" eb="10">
      <t>せつび</t>
    </rPh>
    <rPh sb="10" eb="12">
      <t>こうぎょう</t>
    </rPh>
    <phoneticPr fontId="5" type="Hiragana"/>
  </si>
  <si>
    <t>三重県いなべ市北勢町阿下喜31番地</t>
    <rPh sb="0" eb="2">
      <t>みえ</t>
    </rPh>
    <rPh sb="2" eb="3">
      <t>けん</t>
    </rPh>
    <rPh sb="6" eb="7">
      <t>し</t>
    </rPh>
    <rPh sb="7" eb="10">
      <t>ほくせいちょう</t>
    </rPh>
    <rPh sb="10" eb="13">
      <t>あげき</t>
    </rPh>
    <rPh sb="15" eb="17">
      <t>ばんち</t>
    </rPh>
    <phoneticPr fontId="5" type="Hiragana"/>
  </si>
  <si>
    <t>ＴＥＬ：0594-86-7812</t>
  </si>
  <si>
    <t>設置場所</t>
    <rPh sb="0" eb="2">
      <t>せっち</t>
    </rPh>
    <rPh sb="2" eb="4">
      <t>ばしょ</t>
    </rPh>
    <phoneticPr fontId="5" type="Hiragana"/>
  </si>
  <si>
    <t>システム</t>
  </si>
  <si>
    <t>細分</t>
    <rPh sb="0" eb="2">
      <t>さいぶん</t>
    </rPh>
    <phoneticPr fontId="5" type="Hiragana"/>
  </si>
  <si>
    <t>三重県いなべ市北勢町阿下喜●●番地〇〇</t>
    <rPh sb="0" eb="2">
      <t>みえ</t>
    </rPh>
    <rPh sb="2" eb="3">
      <t>けん</t>
    </rPh>
    <rPh sb="6" eb="7">
      <t>し</t>
    </rPh>
    <rPh sb="7" eb="10">
      <t>ほくせいちょう</t>
    </rPh>
    <rPh sb="10" eb="13">
      <t>あげき</t>
    </rPh>
    <rPh sb="15" eb="17">
      <t>ばんち</t>
    </rPh>
    <phoneticPr fontId="5" type="Hiragana"/>
  </si>
  <si>
    <t>材料費</t>
    <rPh sb="0" eb="3">
      <t>ざいりょうひ</t>
    </rPh>
    <phoneticPr fontId="5" type="Hiragana"/>
  </si>
  <si>
    <t>労務費</t>
    <rPh sb="0" eb="3">
      <t>ろうむひ</t>
    </rPh>
    <phoneticPr fontId="5" type="Hiragana"/>
  </si>
  <si>
    <t>k-seisaku@city.inabe.mie.jp</t>
  </si>
  <si>
    <t>共通仮設費</t>
    <rPh sb="0" eb="2">
      <t>きょうつう</t>
    </rPh>
    <rPh sb="2" eb="4">
      <t>かせつ</t>
    </rPh>
    <rPh sb="4" eb="5">
      <t>ひ</t>
    </rPh>
    <phoneticPr fontId="5" type="Hiragana"/>
  </si>
  <si>
    <t>単位</t>
    <rPh sb="0" eb="2">
      <t>たんい</t>
    </rPh>
    <phoneticPr fontId="5" type="Hiragana"/>
  </si>
  <si>
    <t>ＬＮＸ110-544Ｘ-ＸＢＭ</t>
  </si>
  <si>
    <t>その他架台、ケーブル等</t>
    <rPh sb="2" eb="3">
      <t>た</t>
    </rPh>
    <rPh sb="3" eb="5">
      <t>かだい</t>
    </rPh>
    <rPh sb="10" eb="11">
      <t>とう</t>
    </rPh>
    <phoneticPr fontId="5" type="Hiragana"/>
  </si>
  <si>
    <t>一式</t>
    <rPh sb="0" eb="2">
      <t>いっしき</t>
    </rPh>
    <phoneticPr fontId="5" type="Hiragana"/>
  </si>
  <si>
    <t>人</t>
    <rPh sb="0" eb="1">
      <t>ニン</t>
    </rPh>
    <phoneticPr fontId="28"/>
  </si>
  <si>
    <t>594-10-Ｎ-ＸＳＯＬ</t>
  </si>
  <si>
    <t>その他ケーブル等</t>
    <rPh sb="2" eb="3">
      <t>た</t>
    </rPh>
    <rPh sb="7" eb="8">
      <t>とう</t>
    </rPh>
    <phoneticPr fontId="5" type="Hiragana"/>
  </si>
  <si>
    <t>消費税</t>
    <rPh sb="0" eb="3">
      <t>しょうひぜい</t>
    </rPh>
    <phoneticPr fontId="5" type="Hiragana"/>
  </si>
  <si>
    <t>（税込）</t>
    <rPh sb="1" eb="3">
      <t>ぜいこ</t>
    </rPh>
    <phoneticPr fontId="5" type="Hiragana"/>
  </si>
  <si>
    <t>（税抜）</t>
    <rPh sb="1" eb="2">
      <t>ぜい</t>
    </rPh>
    <rPh sb="2" eb="3">
      <t>ぬ</t>
    </rPh>
    <phoneticPr fontId="5" type="Hiragana"/>
  </si>
  <si>
    <t>その他工事費
（補助金対象外）</t>
    <rPh sb="2" eb="3">
      <t>た</t>
    </rPh>
    <rPh sb="3" eb="6">
      <t>こうじひ</t>
    </rPh>
    <rPh sb="8" eb="11">
      <t>ほじょきん</t>
    </rPh>
    <rPh sb="11" eb="13">
      <t>たいしょう</t>
    </rPh>
    <rPh sb="13" eb="14">
      <t>がい</t>
    </rPh>
    <phoneticPr fontId="5" type="Hiragana"/>
  </si>
  <si>
    <t>エコキュート費等</t>
    <rPh sb="6" eb="7">
      <t>ひ</t>
    </rPh>
    <rPh sb="7" eb="8">
      <t>とう</t>
    </rPh>
    <phoneticPr fontId="5" type="Hiragana"/>
  </si>
  <si>
    <t>備考</t>
    <rPh sb="0" eb="2">
      <t>ビコウ</t>
    </rPh>
    <phoneticPr fontId="28"/>
  </si>
  <si>
    <t>型式・型番（見積書から転記してください）</t>
    <rPh sb="0" eb="2">
      <t>けいしき</t>
    </rPh>
    <rPh sb="3" eb="5">
      <t>かたばん</t>
    </rPh>
    <rPh sb="6" eb="9">
      <t>みつもりしょ</t>
    </rPh>
    <rPh sb="11" eb="13">
      <t>てんき</t>
    </rPh>
    <phoneticPr fontId="5" type="Hiragana"/>
  </si>
  <si>
    <t>申請者住所</t>
    <rPh sb="0" eb="3">
      <t>シンセイシャ</t>
    </rPh>
    <rPh sb="3" eb="5">
      <t>ジュウショ</t>
    </rPh>
    <phoneticPr fontId="28"/>
  </si>
  <si>
    <t>１　既存建物</t>
  </si>
  <si>
    <t>５　補助対象金額</t>
    <rPh sb="2" eb="4">
      <t>ホジョ</t>
    </rPh>
    <rPh sb="4" eb="6">
      <t>タイショウ</t>
    </rPh>
    <rPh sb="6" eb="8">
      <t>キンガク</t>
    </rPh>
    <phoneticPr fontId="28"/>
  </si>
  <si>
    <t>氏　　名</t>
  </si>
  <si>
    <t>⑪＝⑤+⑩　補助金確定額</t>
    <rPh sb="6" eb="9">
      <t>ほじょきん</t>
    </rPh>
    <rPh sb="9" eb="11">
      <t>かくてい</t>
    </rPh>
    <rPh sb="11" eb="12">
      <t>がく</t>
    </rPh>
    <phoneticPr fontId="5" type="Hiragana"/>
  </si>
  <si>
    <t>代表取締役　いなべ　花子</t>
    <rPh sb="0" eb="2">
      <t>だいひょう</t>
    </rPh>
    <rPh sb="2" eb="5">
      <t>とりしまりやく</t>
    </rPh>
    <rPh sb="10" eb="12">
      <t>はなこ</t>
    </rPh>
    <phoneticPr fontId="5" type="Hiragana"/>
  </si>
  <si>
    <t>②</t>
  </si>
  <si>
    <t>補助金申請金額確定（太陽光発電設備＋蓄電池）</t>
  </si>
  <si>
    <t>１　太陽光発電設備</t>
    <rPh sb="2" eb="5">
      <t>タイヨウコウ</t>
    </rPh>
    <rPh sb="5" eb="7">
      <t>ハツデン</t>
    </rPh>
    <rPh sb="7" eb="9">
      <t>セツビ</t>
    </rPh>
    <phoneticPr fontId="28"/>
  </si>
  <si>
    <t>　蓄電池の出力は、小数点第２位以下切捨て。
例）10.24⇒10.20になります</t>
    <rPh sb="1" eb="4">
      <t>ちくでんち</t>
    </rPh>
    <rPh sb="5" eb="7">
      <t>しゅつりょく</t>
    </rPh>
    <rPh sb="9" eb="12">
      <t>しょうすうてん</t>
    </rPh>
    <rPh sb="12" eb="13">
      <t>だい</t>
    </rPh>
    <rPh sb="14" eb="15">
      <t>くらい</t>
    </rPh>
    <rPh sb="15" eb="17">
      <t>いか</t>
    </rPh>
    <rPh sb="17" eb="19">
      <t>きりす</t>
    </rPh>
    <rPh sb="22" eb="23">
      <t>れい</t>
    </rPh>
    <phoneticPr fontId="5" type="Hiragana"/>
  </si>
  <si>
    <t>ポイント②</t>
  </si>
  <si>
    <t xml:space="preserve"> パワコン</t>
  </si>
  <si>
    <t>【想定値】年間自家消費量（Ｂ）</t>
    <rPh sb="1" eb="3">
      <t>ソウテイ</t>
    </rPh>
    <rPh sb="3" eb="4">
      <t>アタイ</t>
    </rPh>
    <rPh sb="5" eb="7">
      <t>ネンカン</t>
    </rPh>
    <rPh sb="7" eb="9">
      <t>ジカ</t>
    </rPh>
    <rPh sb="9" eb="11">
      <t>ショウヒ</t>
    </rPh>
    <rPh sb="11" eb="12">
      <t>リョウ</t>
    </rPh>
    <phoneticPr fontId="28"/>
  </si>
  <si>
    <t>kWh</t>
  </si>
  <si>
    <t>①</t>
  </si>
  <si>
    <t>③</t>
  </si>
  <si>
    <t>④</t>
  </si>
  <si>
    <t>⑥</t>
  </si>
  <si>
    <t>⑩</t>
  </si>
  <si>
    <t>いなべ　たろう</t>
  </si>
  <si>
    <t>⑪</t>
  </si>
  <si>
    <t>発電する電力の消費量計画書</t>
    <rPh sb="0" eb="2">
      <t>ハツデン</t>
    </rPh>
    <rPh sb="4" eb="6">
      <t>デンリョク</t>
    </rPh>
    <rPh sb="7" eb="10">
      <t>ショウヒリョウ</t>
    </rPh>
    <rPh sb="10" eb="12">
      <t>ケイカク</t>
    </rPh>
    <rPh sb="12" eb="13">
      <t>ショ</t>
    </rPh>
    <phoneticPr fontId="28"/>
  </si>
  <si>
    <t>0594</t>
  </si>
  <si>
    <t>　太陽光発電設備の出力は、パネルとパワコンの発電出力の小さい方が対象になります。</t>
    <rPh sb="9" eb="11">
      <t>しゅつりょく</t>
    </rPh>
    <rPh sb="27" eb="28">
      <t>ちい</t>
    </rPh>
    <phoneticPr fontId="5" type="Hiragana"/>
  </si>
  <si>
    <t>有限会社いなべ設備工業</t>
    <rPh sb="0" eb="4">
      <t>ゆうげん</t>
    </rPh>
    <rPh sb="7" eb="9">
      <t>せつび</t>
    </rPh>
    <rPh sb="9" eb="11">
      <t>こうぎょう</t>
    </rPh>
    <phoneticPr fontId="5" type="Hiragana"/>
  </si>
  <si>
    <t>4567</t>
  </si>
  <si>
    <t>三重県いなべ市北勢町阿下喜31番地</t>
  </si>
  <si>
    <t>86</t>
  </si>
  <si>
    <t>蓄電池設置に係る補助対象金額（工事費込み・税抜き）</t>
    <rPh sb="0" eb="3">
      <t>ちくでんち</t>
    </rPh>
    <rPh sb="3" eb="5">
      <t>せっち</t>
    </rPh>
    <rPh sb="6" eb="7">
      <t>かか</t>
    </rPh>
    <rPh sb="8" eb="10">
      <t>ほじょ</t>
    </rPh>
    <rPh sb="10" eb="12">
      <t>たいしょう</t>
    </rPh>
    <rPh sb="12" eb="13">
      <t>きん</t>
    </rPh>
    <rPh sb="13" eb="14">
      <t>がく</t>
    </rPh>
    <phoneticPr fontId="5" type="Hiragana"/>
  </si>
  <si>
    <t>【想定値】自家消費割合（Ｂ）/（Ａ）</t>
  </si>
  <si>
    <t>　補助の要件として、補助事業にて設置する太陽光発電設備により発電した電力の３０%以上を自家消費する必要があります。
　以下の項目をご記入ください。</t>
    <rPh sb="1" eb="3">
      <t>ホジョ</t>
    </rPh>
    <rPh sb="4" eb="6">
      <t>ヨウケン</t>
    </rPh>
    <rPh sb="10" eb="12">
      <t>ホジョ</t>
    </rPh>
    <rPh sb="12" eb="14">
      <t>ジギョウ</t>
    </rPh>
    <rPh sb="16" eb="18">
      <t>セッチ</t>
    </rPh>
    <rPh sb="20" eb="23">
      <t>タイヨウコウ</t>
    </rPh>
    <rPh sb="23" eb="25">
      <t>ハツデン</t>
    </rPh>
    <rPh sb="25" eb="27">
      <t>セツビ</t>
    </rPh>
    <rPh sb="30" eb="32">
      <t>ハツデン</t>
    </rPh>
    <rPh sb="34" eb="36">
      <t>デンリョク</t>
    </rPh>
    <rPh sb="39" eb="42">
      <t>パーセントイジョウ</t>
    </rPh>
    <rPh sb="43" eb="45">
      <t>ジカ</t>
    </rPh>
    <rPh sb="45" eb="47">
      <t>ショウヒ</t>
    </rPh>
    <rPh sb="49" eb="51">
      <t>ヒツヨウ</t>
    </rPh>
    <rPh sb="59" eb="61">
      <t>イカ</t>
    </rPh>
    <rPh sb="62" eb="64">
      <t>コウモク</t>
    </rPh>
    <rPh sb="66" eb="68">
      <t>キニュウ</t>
    </rPh>
    <phoneticPr fontId="28"/>
  </si>
  <si>
    <t>【想定値】年間発電量（Ａ）</t>
    <rPh sb="1" eb="3">
      <t>ソウテイ</t>
    </rPh>
    <rPh sb="3" eb="4">
      <t>アタイ</t>
    </rPh>
    <rPh sb="5" eb="7">
      <t>ネンカン</t>
    </rPh>
    <rPh sb="7" eb="9">
      <t>ハツデン</t>
    </rPh>
    <rPh sb="9" eb="10">
      <t>リョウ</t>
    </rPh>
    <phoneticPr fontId="28"/>
  </si>
  <si>
    <t>【想定値】年間発電量（Ａ）</t>
  </si>
  <si>
    <t>【想定値】年間自家消費量（Ｂ）</t>
  </si>
  <si>
    <t>【想定値】年間売電量</t>
  </si>
  <si>
    <t xml:space="preserve"> 直近12か月の電気代の合計</t>
  </si>
  <si>
    <t>いなべ　次郎</t>
    <rPh sb="4" eb="6">
      <t>じろう</t>
    </rPh>
    <phoneticPr fontId="5" type="Hiragana"/>
  </si>
  <si>
    <t>【想定値】自家消費割合(Ｂ)/(Ａ)は、必ず30%以上であること</t>
    <rPh sb="20" eb="21">
      <t>カナラ</t>
    </rPh>
    <rPh sb="25" eb="27">
      <t>イジョウ</t>
    </rPh>
    <phoneticPr fontId="28"/>
  </si>
  <si>
    <t>「④比較して少ない方の額」×「①太陽光発電設備の出力」
※千円未満切捨て</t>
    <rPh sb="6" eb="7">
      <t>すく</t>
    </rPh>
    <rPh sb="9" eb="10">
      <t>ほう</t>
    </rPh>
    <rPh sb="11" eb="12">
      <t>がく</t>
    </rPh>
    <rPh sb="16" eb="23">
      <t>たいようこうはつでんせつび</t>
    </rPh>
    <rPh sb="24" eb="26">
      <t>しゅつりょく</t>
    </rPh>
    <rPh sb="29" eb="35">
      <t>せんえんみまんきりす</t>
    </rPh>
    <phoneticPr fontId="5" type="Hiragana"/>
  </si>
  <si>
    <t xml:space="preserve"> パネル</t>
  </si>
  <si>
    <t>　　その他</t>
    <rPh sb="4" eb="5">
      <t>タ</t>
    </rPh>
    <phoneticPr fontId="28"/>
  </si>
  <si>
    <t>担当者の氏名</t>
  </si>
  <si>
    <t>担当者の連絡先</t>
  </si>
  <si>
    <t>担当者のメールアドレス</t>
  </si>
  <si>
    <t>太陽光パネルの容量</t>
    <rPh sb="0" eb="3">
      <t>タイヨウコウ</t>
    </rPh>
    <rPh sb="7" eb="9">
      <t>ヨウリョウ</t>
    </rPh>
    <phoneticPr fontId="28"/>
  </si>
  <si>
    <t>太陽光発電設備の出力（パネルとパワコンを比べ、低い方の出力）</t>
    <rPh sb="0" eb="3">
      <t>たいようこう</t>
    </rPh>
    <rPh sb="3" eb="5">
      <t>はつでん</t>
    </rPh>
    <rPh sb="5" eb="7">
      <t>せつび</t>
    </rPh>
    <rPh sb="8" eb="10">
      <t>しゅつりょく</t>
    </rPh>
    <rPh sb="20" eb="21">
      <t>くら</t>
    </rPh>
    <rPh sb="23" eb="24">
      <t>ひく</t>
    </rPh>
    <rPh sb="25" eb="26">
      <t>ほう</t>
    </rPh>
    <rPh sb="27" eb="29">
      <t>しゅつりょく</t>
    </rPh>
    <phoneticPr fontId="5" type="Hiragana"/>
  </si>
  <si>
    <t>円</t>
    <rPh sb="0" eb="1">
      <t>えん</t>
    </rPh>
    <phoneticPr fontId="5" type="Hiragana"/>
  </si>
  <si>
    <t>蓄電池の補助金額について</t>
    <rPh sb="0" eb="3">
      <t>ちくでんち</t>
    </rPh>
    <phoneticPr fontId="5" type="Hiragana"/>
  </si>
  <si>
    <t>1kWあたりの太陽光発電設備の価格（工事費込み・税抜き）</t>
  </si>
  <si>
    <t>cccc</t>
  </si>
  <si>
    <t>aaaa</t>
  </si>
  <si>
    <t>⑨が141,000円／kWh以下の場合、【「⑦補助対象金額」÷３】で算出
⑨が141,000円／kWh超の場合、【141,000円／kWh×「①蓄電池の容量」÷３】で算出
※千円未満切捨て</t>
    <rPh sb="9" eb="10">
      <t>えん</t>
    </rPh>
    <rPh sb="14" eb="16">
      <t>いか</t>
    </rPh>
    <rPh sb="17" eb="19">
      <t>ばあい</t>
    </rPh>
    <rPh sb="23" eb="25">
      <t>ほじょ</t>
    </rPh>
    <rPh sb="25" eb="27">
      <t>たいしょう</t>
    </rPh>
    <rPh sb="27" eb="29">
      <t>きんがく</t>
    </rPh>
    <rPh sb="34" eb="36">
      <t>さんしゅつ</t>
    </rPh>
    <rPh sb="46" eb="47">
      <t>えん</t>
    </rPh>
    <rPh sb="51" eb="52">
      <t>ちょう</t>
    </rPh>
    <rPh sb="53" eb="55">
      <t>ばあい</t>
    </rPh>
    <rPh sb="64" eb="65">
      <t>えん</t>
    </rPh>
    <rPh sb="72" eb="75">
      <t>ちくでんち</t>
    </rPh>
    <rPh sb="76" eb="78">
      <t>ようりょう</t>
    </rPh>
    <rPh sb="83" eb="85">
      <t>さんしゅつ</t>
    </rPh>
    <rPh sb="87" eb="89">
      <t>せんえん</t>
    </rPh>
    <rPh sb="89" eb="91">
      <t>みまん</t>
    </rPh>
    <rPh sb="91" eb="93">
      <t>きりす</t>
    </rPh>
    <phoneticPr fontId="5" type="Hiragana"/>
  </si>
  <si>
    <t>太陽光発電設備設置に係る補助対象金額（工事費込み・税抜き）</t>
    <rPh sb="0" eb="7">
      <t>たいようこうはつでんせつび</t>
    </rPh>
    <rPh sb="7" eb="9">
      <t>せっち</t>
    </rPh>
    <rPh sb="10" eb="11">
      <t>かか</t>
    </rPh>
    <rPh sb="12" eb="14">
      <t>ほじょ</t>
    </rPh>
    <rPh sb="14" eb="16">
      <t>たいしょう</t>
    </rPh>
    <rPh sb="16" eb="17">
      <t>きん</t>
    </rPh>
    <rPh sb="17" eb="18">
      <t>がく</t>
    </rPh>
    <phoneticPr fontId="5" type="Hiragana"/>
  </si>
  <si>
    <t>太陽光発電設備の補助金額</t>
    <rPh sb="0" eb="7">
      <t>たいようこうはつでんせつび</t>
    </rPh>
    <rPh sb="8" eb="10">
      <t>ほじょ</t>
    </rPh>
    <rPh sb="10" eb="12">
      <t>きんがく</t>
    </rPh>
    <phoneticPr fontId="5" type="Hiragana"/>
  </si>
  <si>
    <t>「70,000円／kW」と「③１kWあたりの太陽光発電設備の価格」を比較して少ない方の額</t>
    <rPh sb="7" eb="8">
      <t>えん</t>
    </rPh>
    <rPh sb="22" eb="29">
      <t>たいようこうはつでんせつび</t>
    </rPh>
    <rPh sb="30" eb="32">
      <t>かかく</t>
    </rPh>
    <rPh sb="34" eb="36">
      <t>ひかく</t>
    </rPh>
    <rPh sb="38" eb="39">
      <t>すく</t>
    </rPh>
    <rPh sb="41" eb="42">
      <t>ほう</t>
    </rPh>
    <rPh sb="43" eb="44">
      <t>がく</t>
    </rPh>
    <phoneticPr fontId="5" type="Hiragana"/>
  </si>
  <si>
    <t>太陽光発電設備の補助金額について</t>
  </si>
  <si>
    <t>蓄電池の容量</t>
    <rPh sb="0" eb="3">
      <t>ちくでんち</t>
    </rPh>
    <rPh sb="4" eb="6">
      <t>ようりょう</t>
    </rPh>
    <phoneticPr fontId="5" type="Hiragana"/>
  </si>
  <si>
    <t>1kWあたりの蓄電池の価格（工事費込み・税抜き）</t>
    <rPh sb="7" eb="10">
      <t>ちくでんち</t>
    </rPh>
    <phoneticPr fontId="5" type="Hiragana"/>
  </si>
  <si>
    <t>「141,000円／kWh」と「③１kWhあたりの蓄電池の価格」を比較して少ない方の額</t>
    <rPh sb="8" eb="9">
      <t>えん</t>
    </rPh>
    <rPh sb="25" eb="28">
      <t>ちくでんち</t>
    </rPh>
    <rPh sb="29" eb="31">
      <t>かかく</t>
    </rPh>
    <rPh sb="33" eb="35">
      <t>ひかく</t>
    </rPh>
    <rPh sb="37" eb="38">
      <t>すく</t>
    </rPh>
    <rPh sb="40" eb="41">
      <t>ほう</t>
    </rPh>
    <rPh sb="42" eb="43">
      <t>がく</t>
    </rPh>
    <phoneticPr fontId="5" type="Hiragana"/>
  </si>
  <si>
    <t>申請書「５補助対象金額」の太陽光発電設備（税抜き）の金額</t>
    <rPh sb="0" eb="3">
      <t>しんせいしょ</t>
    </rPh>
    <rPh sb="16" eb="20">
      <t>はつでんせつび</t>
    </rPh>
    <phoneticPr fontId="5" type="Hiragana"/>
  </si>
  <si>
    <t>「②補助対象金額」÷「①太陽光発電設備の出力」</t>
    <rPh sb="2" eb="4">
      <t>ほじょ</t>
    </rPh>
    <rPh sb="4" eb="6">
      <t>たいしょう</t>
    </rPh>
    <rPh sb="6" eb="8">
      <t>きんがく</t>
    </rPh>
    <rPh sb="12" eb="19">
      <t>たいようこうはつでんせつび</t>
    </rPh>
    <rPh sb="20" eb="22">
      <t>しゅつりょく</t>
    </rPh>
    <phoneticPr fontId="5" type="Hiragana"/>
  </si>
  <si>
    <t>1kWあたり１４１,000円が上限のため</t>
    <rPh sb="13" eb="14">
      <t>えん</t>
    </rPh>
    <rPh sb="15" eb="17">
      <t>じょうげん</t>
    </rPh>
    <phoneticPr fontId="5" type="Hiragana"/>
  </si>
  <si>
    <t>申請書「５補助対象金額」の蓄電池（税抜き）の金額</t>
    <rPh sb="0" eb="3">
      <t>しんせいしょ</t>
    </rPh>
    <rPh sb="13" eb="16">
      <t>ちくでんち</t>
    </rPh>
    <phoneticPr fontId="5" type="Hiragana"/>
  </si>
  <si>
    <t>チェック欄</t>
    <rPh sb="4" eb="5">
      <t>らん</t>
    </rPh>
    <phoneticPr fontId="5" type="Hiragana"/>
  </si>
  <si>
    <t>「⑩補助金額」計算に用いる容量は、小数点第2位以下切捨て
※20kW超は補助対象外</t>
    <rPh sb="2" eb="4">
      <t>ほじょ</t>
    </rPh>
    <rPh sb="4" eb="6">
      <t>きんがく</t>
    </rPh>
    <rPh sb="13" eb="15">
      <t>ようりょう</t>
    </rPh>
    <rPh sb="20" eb="21">
      <t>だい</t>
    </rPh>
    <rPh sb="22" eb="23">
      <t>い</t>
    </rPh>
    <phoneticPr fontId="5" type="Hiragana"/>
  </si>
  <si>
    <t>「②補助対象金額」÷「①蓄電池の容量」　
※１kwあたり１２5,000円以下となるよう努めてください。</t>
    <rPh sb="2" eb="4">
      <t>ほじょ</t>
    </rPh>
    <rPh sb="4" eb="6">
      <t>たいしょう</t>
    </rPh>
    <rPh sb="6" eb="8">
      <t>きんがく</t>
    </rPh>
    <rPh sb="12" eb="15">
      <t>ちくでんち</t>
    </rPh>
    <rPh sb="16" eb="18">
      <t>ようりょう</t>
    </rPh>
    <rPh sb="35" eb="36">
      <t>えん</t>
    </rPh>
    <rPh sb="36" eb="38">
      <t>いか</t>
    </rPh>
    <rPh sb="43" eb="44">
      <t>つと</t>
    </rPh>
    <phoneticPr fontId="5" type="Hiragana"/>
  </si>
  <si>
    <t>蓄電池の補助金額</t>
    <rPh sb="4" eb="7">
      <t>ほじょきん</t>
    </rPh>
    <rPh sb="7" eb="8">
      <t>がく</t>
    </rPh>
    <phoneticPr fontId="5" type="Hiragana"/>
  </si>
  <si>
    <t>円／kWh</t>
    <rPh sb="0" eb="1">
      <t>えん</t>
    </rPh>
    <phoneticPr fontId="5" type="Hiragana"/>
  </si>
  <si>
    <t>入力フォームの使用方法</t>
    <rPh sb="0" eb="2">
      <t>にゅうりょく</t>
    </rPh>
    <rPh sb="7" eb="9">
      <t>しよう</t>
    </rPh>
    <rPh sb="9" eb="11">
      <t>ほうほう</t>
    </rPh>
    <phoneticPr fontId="1" type="Hiragana"/>
  </si>
  <si>
    <t>「③申請書」に正しい情報が反映されているか確認してください。
本入力フォームは、あくまで申請書作成の一助に留まります。誤りがないか必ずご確認ください。</t>
  </si>
  <si>
    <t>〒511-0498</t>
  </si>
  <si>
    <t>北勢</t>
  </si>
  <si>
    <t>阿下喜●●</t>
    <rPh sb="0" eb="3">
      <t>あげき</t>
    </rPh>
    <phoneticPr fontId="5" type="Hiragana"/>
  </si>
  <si>
    <t>いなべ　花子</t>
    <rPh sb="4" eb="6">
      <t>はなこ</t>
    </rPh>
    <phoneticPr fontId="5" type="Hiragana"/>
  </si>
  <si>
    <t>1111</t>
  </si>
  <si>
    <t>bbbb</t>
  </si>
  <si>
    <t>３　その他</t>
    <rPh sb="4" eb="5">
      <t>た</t>
    </rPh>
    <phoneticPr fontId="5" type="Hiragana"/>
  </si>
  <si>
    <t>「①見積書（みほん）」を参考に見積書を作成してください。実際の見積金額を①のシートに入力する必要はありません。</t>
  </si>
  <si>
    <t>円（税込み）</t>
    <rPh sb="0" eb="1">
      <t>えん</t>
    </rPh>
    <rPh sb="2" eb="4">
      <t>ぜいこ</t>
    </rPh>
    <phoneticPr fontId="5" type="Hiragana"/>
  </si>
  <si>
    <t>空白に全て入力してから「③申請書」シートへ</t>
    <rPh sb="0" eb="2">
      <t>くうはく</t>
    </rPh>
    <rPh sb="3" eb="4">
      <t>すべ</t>
    </rPh>
    <rPh sb="5" eb="7">
      <t>にゅうりょく</t>
    </rPh>
    <rPh sb="13" eb="15">
      <t>しんせい</t>
    </rPh>
    <rPh sb="15" eb="16">
      <t>しょ</t>
    </rPh>
    <phoneticPr fontId="5" type="Hiragana"/>
  </si>
  <si>
    <t>署名又は記名押印してください。</t>
    <rPh sb="0" eb="2">
      <t>しょめい</t>
    </rPh>
    <rPh sb="2" eb="3">
      <t>また</t>
    </rPh>
    <rPh sb="4" eb="6">
      <t>きめい</t>
    </rPh>
    <rPh sb="6" eb="8">
      <t>おういん</t>
    </rPh>
    <phoneticPr fontId="5" type="Hiragana"/>
  </si>
  <si>
    <t>③のシートから申請書と消費量計画書を印刷し、手引きに記載の添付書類をご準備の上
いなべ市役所環境部環境政策課へご提出ください。</t>
    <rPh sb="7" eb="10">
      <t>しんせいしょ</t>
    </rPh>
    <rPh sb="11" eb="14">
      <t>しょうひりょう</t>
    </rPh>
    <rPh sb="14" eb="17">
      <t>けいかくしょ</t>
    </rPh>
    <rPh sb="18" eb="20">
      <t>いんさつ</t>
    </rPh>
    <rPh sb="22" eb="24">
      <t>てび</t>
    </rPh>
    <rPh sb="26" eb="28">
      <t>きさい</t>
    </rPh>
    <rPh sb="29" eb="31">
      <t>てんぷ</t>
    </rPh>
    <rPh sb="31" eb="33">
      <t>しょるい</t>
    </rPh>
    <rPh sb="35" eb="37">
      <t>じゅんび</t>
    </rPh>
    <rPh sb="38" eb="39">
      <t>うえ</t>
    </rPh>
    <rPh sb="43" eb="44">
      <t>し</t>
    </rPh>
    <rPh sb="44" eb="46">
      <t>やくしょ</t>
    </rPh>
    <rPh sb="46" eb="54">
      <t>かんきょうぶかんきょうせいさくか</t>
    </rPh>
    <rPh sb="56" eb="58">
      <t>ていしゅつ</t>
    </rPh>
    <phoneticPr fontId="1" type="Hiragana"/>
  </si>
  <si>
    <r>
      <t>いなべ市地域脱炭素移行・再エネ推進交付金重点対策加速化事業
（個人向け太陽光発電設備等設置）補助金交付申請書作成　</t>
    </r>
    <r>
      <rPr>
        <b/>
        <sz val="15"/>
        <color rgb="FFFF0000"/>
        <rFont val="BIZ UDゴシック"/>
      </rPr>
      <t>入力フォーム</t>
    </r>
    <r>
      <rPr>
        <sz val="13"/>
        <color theme="1"/>
        <rFont val="BIZ UDゴシック"/>
      </rPr>
      <t xml:space="preserve">
</t>
    </r>
    <r>
      <rPr>
        <sz val="13"/>
        <color rgb="FF0000C0"/>
        <rFont val="BIZ UDゴシック"/>
      </rPr>
      <t>※空白に入力すると申請書が別シート（③申請書）に自動作成されます</t>
    </r>
    <rPh sb="51" eb="54">
      <t>しんせいしょ</t>
    </rPh>
    <rPh sb="54" eb="56">
      <t>さくせい</t>
    </rPh>
    <rPh sb="57" eb="59">
      <t>にゅうりょく</t>
    </rPh>
    <rPh sb="65" eb="67">
      <t>くうはく</t>
    </rPh>
    <rPh sb="68" eb="70">
      <t>にゅうりょく</t>
    </rPh>
    <rPh sb="77" eb="78">
      <t>べつ</t>
    </rPh>
    <rPh sb="83" eb="86">
      <t>しんせいしょ</t>
    </rPh>
    <rPh sb="88" eb="90">
      <t>じどう</t>
    </rPh>
    <rPh sb="90" eb="92">
      <t>さくせい</t>
    </rPh>
    <phoneticPr fontId="5" type="Hiragana"/>
  </si>
  <si>
    <t>本工事費(2)</t>
    <rPh sb="0" eb="1">
      <t>ほん</t>
    </rPh>
    <rPh sb="1" eb="4">
      <t>こうじひ</t>
    </rPh>
    <phoneticPr fontId="5" type="Hiragana"/>
  </si>
  <si>
    <t>「②入力フォーム」の空白欄に申請者名等の情報を手入力してください。（参考として例を入力しています。）
空白欄以外は編集しないでください。
補助金の申請金額が自動計算され、「③申請書」へ反映されます。　※参考：詳細シート</t>
    <rPh sb="20" eb="22">
      <t>じょうほう</t>
    </rPh>
    <rPh sb="34" eb="36">
      <t>さんこう</t>
    </rPh>
    <rPh sb="39" eb="40">
      <t>れい</t>
    </rPh>
    <rPh sb="41" eb="43">
      <t>にゅうりょく</t>
    </rPh>
    <rPh sb="71" eb="72">
      <t>きん</t>
    </rPh>
    <rPh sb="101" eb="103">
      <t>さんこう</t>
    </rPh>
    <rPh sb="104" eb="106">
      <t>しょうさい</t>
    </rPh>
    <phoneticPr fontId="1" type="Hiragana"/>
  </si>
  <si>
    <t>三重県いなべ市北勢町阿下喜●●番地〇〇</t>
    <rPh sb="0" eb="3">
      <t>みえけん</t>
    </rPh>
    <rPh sb="6" eb="7">
      <t>し</t>
    </rPh>
    <rPh sb="7" eb="9">
      <t>ほくせい</t>
    </rPh>
    <rPh sb="9" eb="10">
      <t>まち</t>
    </rPh>
    <rPh sb="10" eb="13">
      <t>あげき</t>
    </rPh>
    <rPh sb="15" eb="17">
      <t>ばんち</t>
    </rPh>
    <phoneticPr fontId="5" type="Hiragana"/>
  </si>
  <si>
    <t>担当者　いなべ　次郎</t>
    <rPh sb="0" eb="3">
      <t>たんとうしゃ</t>
    </rPh>
    <rPh sb="8" eb="10">
      <t>じろう</t>
    </rPh>
    <phoneticPr fontId="5" type="Hiragana"/>
  </si>
  <si>
    <t>8910</t>
  </si>
  <si>
    <t>7812</t>
  </si>
  <si>
    <t>7862</t>
  </si>
  <si>
    <t>111</t>
  </si>
  <si>
    <t>ＴＥＬ</t>
  </si>
  <si>
    <t>令和　　年　　月　　日</t>
    <rPh sb="0" eb="2">
      <t>レイワ</t>
    </rPh>
    <rPh sb="4" eb="5">
      <t>ネン</t>
    </rPh>
    <rPh sb="7" eb="8">
      <t>ツキ</t>
    </rPh>
    <rPh sb="10" eb="11">
      <t>ヒ</t>
    </rPh>
    <phoneticPr fontId="28"/>
  </si>
</sst>
</file>

<file path=xl/styles.xml><?xml version="1.0" encoding="utf-8"?>
<styleSheet xmlns="http://schemas.openxmlformats.org/spreadsheetml/2006/main" xmlns:r="http://schemas.openxmlformats.org/officeDocument/2006/relationships" xmlns:mc="http://schemas.openxmlformats.org/markup-compatibility/2006">
  <numFmts count="20">
    <numFmt numFmtId="5" formatCode="&quot;¥&quot;#,##0;&quot;¥&quot;\-#,##0"/>
    <numFmt numFmtId="6" formatCode="&quot;¥&quot;#,##0;[Red]&quot;¥&quot;\-#,##0"/>
    <numFmt numFmtId="176" formatCode="[$-F800]dddd\,\ mmmm\ dd\,\ yyyy"/>
    <numFmt numFmtId="177" formatCode="#,##0_ "/>
    <numFmt numFmtId="178" formatCode="0.00\k\w"/>
    <numFmt numFmtId="179" formatCode="0.00&quot;kwh&quot;"/>
    <numFmt numFmtId="180" formatCode="0_ "/>
    <numFmt numFmtId="181" formatCode="[$-411]ggge&quot;年&quot;m&quot;月&quot;d&quot;日&quot;;@"/>
    <numFmt numFmtId="182" formatCode="0.00&quot;kW&quot;"/>
    <numFmt numFmtId="183" formatCode="0.00\k\W"/>
    <numFmt numFmtId="184" formatCode="0.00&quot;kWh&quot;"/>
    <numFmt numFmtId="185" formatCode="0.0_ "/>
    <numFmt numFmtId="186" formatCode="0.0%"/>
    <numFmt numFmtId="187" formatCode="#,##0&quot;円&quot;"/>
    <numFmt numFmtId="188" formatCode="0&quot;人&quot;"/>
    <numFmt numFmtId="189" formatCode="#,##0.00_ "/>
    <numFmt numFmtId="190" formatCode="0.00_ "/>
    <numFmt numFmtId="191" formatCode="#,##0.0_ "/>
    <numFmt numFmtId="192" formatCode="0.00&quot;ｋＷ&quot;"/>
    <numFmt numFmtId="193" formatCode="0.00&quot;ｋＷｈ&quot;"/>
  </numFmts>
  <fonts count="50">
    <font>
      <sz val="11"/>
      <color theme="1"/>
      <name val="ＭＳ Ｐゴシック"/>
      <family val="3"/>
      <scheme val="minor"/>
    </font>
    <font>
      <sz val="6"/>
      <color auto="1"/>
      <name val="游ゴシック"/>
      <family val="3"/>
    </font>
    <font>
      <b/>
      <sz val="20"/>
      <color theme="1"/>
      <name val="ＭＳ Ｐゴシック"/>
      <family val="3"/>
      <scheme val="minor"/>
    </font>
    <font>
      <sz val="14"/>
      <color theme="1"/>
      <name val="BIZ UDP新丸ゴ"/>
      <family val="3"/>
    </font>
    <font>
      <sz val="18"/>
      <color theme="1"/>
      <name val="ＭＳ Ｐゴシック"/>
      <family val="3"/>
      <scheme val="minor"/>
    </font>
    <font>
      <sz val="6"/>
      <color auto="1"/>
      <name val="BIZ UDPゴシック"/>
      <family val="3"/>
    </font>
    <font>
      <sz val="11"/>
      <color theme="1"/>
      <name val="BIZ UDP明朝 Medium"/>
      <family val="1"/>
    </font>
    <font>
      <sz val="15"/>
      <color theme="1"/>
      <name val="BIZ UDP明朝 Medium"/>
      <family val="1"/>
    </font>
    <font>
      <sz val="11"/>
      <color rgb="FFFF0000"/>
      <name val="BIZ UDP明朝 Medium"/>
      <family val="1"/>
    </font>
    <font>
      <b/>
      <sz val="25"/>
      <color theme="1"/>
      <name val="BIZ UDP明朝 Medium"/>
      <family val="1"/>
    </font>
    <font>
      <b/>
      <sz val="15"/>
      <color theme="1"/>
      <name val="BIZ UDP明朝 Medium"/>
      <family val="1"/>
    </font>
    <font>
      <u/>
      <sz val="11"/>
      <color indexed="12"/>
      <name val="ＭＳ Ｐゴシック"/>
      <family val="3"/>
      <scheme val="minor"/>
    </font>
    <font>
      <sz val="12"/>
      <color theme="1"/>
      <name val="BIZ UDPゴシック"/>
    </font>
    <font>
      <sz val="18"/>
      <color theme="1"/>
      <name val="BIZ UDP明朝 Medium"/>
      <family val="1"/>
    </font>
    <font>
      <sz val="14"/>
      <color theme="1"/>
      <name val="BIZ UDP明朝 Medium"/>
      <family val="1"/>
    </font>
    <font>
      <sz val="11"/>
      <color theme="1"/>
      <name val="BIZ UDゴシック"/>
      <family val="3"/>
    </font>
    <font>
      <b/>
      <sz val="15"/>
      <color theme="1"/>
      <name val="BIZ UDゴシック"/>
      <family val="3"/>
    </font>
    <font>
      <sz val="13"/>
      <color theme="1"/>
      <name val="BIZ UDゴシック"/>
      <family val="3"/>
    </font>
    <font>
      <sz val="12"/>
      <color theme="1"/>
      <name val="BIZ UDゴシック"/>
      <family val="3"/>
    </font>
    <font>
      <b/>
      <sz val="12"/>
      <color rgb="FF0000C0"/>
      <name val="BIZ UDゴシック"/>
      <family val="3"/>
    </font>
    <font>
      <b/>
      <sz val="13"/>
      <color rgb="FF0000C0"/>
      <name val="BIZ UDゴシック"/>
      <family val="3"/>
    </font>
    <font>
      <sz val="14"/>
      <color theme="1"/>
      <name val="BIZ UDゴシック"/>
      <family val="3"/>
    </font>
    <font>
      <sz val="12"/>
      <color rgb="FF0000C0"/>
      <name val="BIZ UDゴシック"/>
      <family val="3"/>
    </font>
    <font>
      <sz val="12"/>
      <color rgb="FFFF0000"/>
      <name val="BIZ UDゴシック"/>
      <family val="3"/>
    </font>
    <font>
      <sz val="11"/>
      <color rgb="FF0000C0"/>
      <name val="BIZ UDゴシック"/>
      <family val="3"/>
    </font>
    <font>
      <b/>
      <sz val="14"/>
      <color rgb="FF0000C0"/>
      <name val="BIZ UDゴシック"/>
      <family val="3"/>
    </font>
    <font>
      <sz val="11"/>
      <color rgb="FFFF0000"/>
      <name val="BIZ UDゴシック"/>
      <family val="3"/>
    </font>
    <font>
      <b/>
      <u/>
      <sz val="12"/>
      <color theme="1"/>
      <name val="BIZ UDゴシック"/>
      <family val="3"/>
    </font>
    <font>
      <sz val="6"/>
      <color auto="1"/>
      <name val="ＭＳ Ｐゴシック"/>
      <family val="3"/>
      <scheme val="minor"/>
    </font>
    <font>
      <sz val="11"/>
      <color theme="1"/>
      <name val="ＭＳ 明朝"/>
      <family val="1"/>
    </font>
    <font>
      <sz val="13"/>
      <color theme="1"/>
      <name val="ＭＳ 明朝"/>
      <family val="1"/>
    </font>
    <font>
      <sz val="18"/>
      <color theme="1"/>
      <name val="ＭＳ 明朝"/>
      <family val="1"/>
    </font>
    <font>
      <sz val="14"/>
      <color theme="1"/>
      <name val="ＭＳ 明朝"/>
      <family val="1"/>
    </font>
    <font>
      <sz val="12"/>
      <color theme="1"/>
      <name val="ＭＳ 明朝"/>
    </font>
    <font>
      <b/>
      <sz val="11"/>
      <color rgb="FFFF0000"/>
      <name val="ＭＳ 明朝"/>
      <family val="1"/>
    </font>
    <font>
      <sz val="15"/>
      <color rgb="FFFF0000"/>
      <name val="ＭＳ 明朝"/>
    </font>
    <font>
      <b/>
      <sz val="20"/>
      <color theme="1"/>
      <name val="ＭＳ 明朝"/>
      <family val="1"/>
    </font>
    <font>
      <sz val="20"/>
      <color theme="1"/>
      <name val="ＭＳ 明朝"/>
      <family val="1"/>
    </font>
    <font>
      <sz val="20"/>
      <color rgb="FFFF0000"/>
      <name val="ＭＳ 明朝"/>
      <family val="1"/>
    </font>
    <font>
      <sz val="11"/>
      <color auto="1"/>
      <name val="ＭＳ Ｐゴシック"/>
      <family val="3"/>
      <scheme val="minor"/>
    </font>
    <font>
      <b/>
      <sz val="11"/>
      <color theme="1"/>
      <name val="ＭＳ Ｐゴシック"/>
      <family val="3"/>
      <scheme val="minor"/>
    </font>
    <font>
      <b/>
      <sz val="11"/>
      <color auto="1"/>
      <name val="ＭＳ Ｐゴシック"/>
      <family val="3"/>
      <scheme val="minor"/>
    </font>
    <font>
      <b/>
      <sz val="10"/>
      <color rgb="FFFF0000"/>
      <name val="BIZ UDPゴシック"/>
      <family val="3"/>
    </font>
    <font>
      <b/>
      <sz val="11"/>
      <color theme="1"/>
      <name val="BIZ UDPゴシック"/>
      <family val="3"/>
    </font>
    <font>
      <b/>
      <sz val="14"/>
      <color rgb="FFFF0000"/>
      <name val="BIZ UDPゴシック"/>
      <family val="3"/>
    </font>
    <font>
      <b/>
      <sz val="12"/>
      <color theme="1"/>
      <name val="BIZ UDPゴシック"/>
      <family val="3"/>
    </font>
    <font>
      <b/>
      <sz val="12"/>
      <color auto="1"/>
      <name val="BIZ UDPゴシック"/>
      <family val="3"/>
    </font>
    <font>
      <b/>
      <sz val="11"/>
      <color auto="1"/>
      <name val="BIZ UDPゴシック"/>
      <family val="3"/>
    </font>
    <font>
      <b/>
      <sz val="20"/>
      <color rgb="FFFFFF00"/>
      <name val="BIZ UDゴシック"/>
      <family val="3"/>
    </font>
    <font>
      <b/>
      <sz val="11"/>
      <color auto="1"/>
      <name val="BIZ UDゴシック"/>
      <family val="3"/>
    </font>
  </fonts>
  <fills count="9">
    <fill>
      <patternFill patternType="none"/>
    </fill>
    <fill>
      <patternFill patternType="gray125"/>
    </fill>
    <fill>
      <patternFill patternType="solid">
        <fgColor rgb="FFD4F3B5"/>
        <bgColor indexed="64"/>
      </patternFill>
    </fill>
    <fill>
      <patternFill patternType="solid">
        <fgColor rgb="FFFFFFBE"/>
        <bgColor indexed="64"/>
      </patternFill>
    </fill>
    <fill>
      <patternFill patternType="solid">
        <fgColor theme="0"/>
        <bgColor indexed="64"/>
      </patternFill>
    </fill>
    <fill>
      <patternFill patternType="solid">
        <fgColor theme="1"/>
        <bgColor indexed="64"/>
      </patternFill>
    </fill>
    <fill>
      <patternFill patternType="solid">
        <fgColor theme="5" tint="0.8"/>
        <bgColor indexed="64"/>
      </patternFill>
    </fill>
    <fill>
      <patternFill patternType="solid">
        <fgColor theme="4" tint="0.8"/>
        <bgColor indexed="64"/>
      </patternFill>
    </fill>
    <fill>
      <patternFill patternType="solid">
        <fgColor rgb="FFFFE9FF"/>
        <bgColor indexed="64"/>
      </patternFill>
    </fill>
  </fills>
  <borders count="120">
    <border>
      <left/>
      <right/>
      <top/>
      <bottom/>
      <diagonal/>
    </border>
    <border>
      <left style="thin">
        <color indexed="64"/>
      </left>
      <right style="thin">
        <color indexed="64"/>
      </right>
      <top style="thin">
        <color indexed="64"/>
      </top>
      <bottom style="thin">
        <color indexed="64"/>
      </bottom>
      <diagonal/>
    </border>
    <border>
      <left/>
      <right/>
      <top/>
      <bottom style="medium">
        <color auto="1"/>
      </bottom>
      <diagonal/>
    </border>
    <border>
      <left/>
      <right/>
      <top style="thin">
        <color auto="1"/>
      </top>
      <bottom/>
      <diagonal/>
    </border>
    <border>
      <left/>
      <right/>
      <top/>
      <bottom style="thin">
        <color auto="1"/>
      </bottom>
      <diagonal/>
    </border>
    <border>
      <left style="double">
        <color auto="1"/>
      </left>
      <right/>
      <top style="double">
        <color auto="1"/>
      </top>
      <bottom/>
      <diagonal/>
    </border>
    <border>
      <left style="double">
        <color auto="1"/>
      </left>
      <right/>
      <top/>
      <bottom style="double">
        <color auto="1"/>
      </bottom>
      <diagonal/>
    </border>
    <border>
      <left style="double">
        <color auto="1"/>
      </left>
      <right/>
      <top/>
      <bottom/>
      <diagonal/>
    </border>
    <border>
      <left/>
      <right/>
      <top style="double">
        <color auto="1"/>
      </top>
      <bottom/>
      <diagonal/>
    </border>
    <border>
      <left/>
      <right/>
      <top/>
      <bottom style="double">
        <color auto="1"/>
      </bottom>
      <diagonal/>
    </border>
    <border>
      <left/>
      <right style="thin">
        <color auto="1"/>
      </right>
      <top style="double">
        <color auto="1"/>
      </top>
      <bottom/>
      <diagonal/>
    </border>
    <border>
      <left/>
      <right style="thin">
        <color auto="1"/>
      </right>
      <top/>
      <bottom style="double">
        <color auto="1"/>
      </bottom>
      <diagonal/>
    </border>
    <border>
      <left/>
      <right style="thin">
        <color auto="1"/>
      </right>
      <top/>
      <bottom/>
      <diagonal/>
    </border>
    <border>
      <left style="thin">
        <color auto="1"/>
      </left>
      <right/>
      <top style="double">
        <color auto="1"/>
      </top>
      <bottom/>
      <diagonal/>
    </border>
    <border>
      <left style="thin">
        <color auto="1"/>
      </left>
      <right/>
      <top/>
      <bottom style="double">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diagonalUp="1">
      <left style="thin">
        <color indexed="64"/>
      </left>
      <right/>
      <top style="thin">
        <color indexed="64"/>
      </top>
      <bottom/>
      <diagonal style="thin">
        <color indexed="64"/>
      </diagonal>
    </border>
    <border diagonalUp="1">
      <left style="thin">
        <color indexed="64"/>
      </left>
      <right/>
      <top/>
      <bottom style="double">
        <color indexed="64"/>
      </bottom>
      <diagonal style="thin">
        <color indexed="64"/>
      </diagonal>
    </border>
    <border diagonalUp="1">
      <left style="thin">
        <color indexed="64"/>
      </left>
      <right/>
      <top/>
      <bottom style="double">
        <color auto="1"/>
      </bottom>
      <diagonal style="thin">
        <color indexed="64"/>
      </diagonal>
    </border>
    <border diagonalUp="1">
      <left/>
      <right/>
      <top style="thin">
        <color indexed="64"/>
      </top>
      <bottom/>
      <diagonal style="thin">
        <color indexed="64"/>
      </diagonal>
    </border>
    <border diagonalUp="1">
      <left/>
      <right/>
      <top/>
      <bottom style="double">
        <color indexed="64"/>
      </bottom>
      <diagonal style="thin">
        <color indexed="64"/>
      </diagonal>
    </border>
    <border diagonalUp="1">
      <left/>
      <right/>
      <top/>
      <bottom style="double">
        <color auto="1"/>
      </bottom>
      <diagonal style="thin">
        <color indexed="64"/>
      </diagonal>
    </border>
    <border>
      <left style="thin">
        <color auto="1"/>
      </left>
      <right/>
      <top/>
      <bottom/>
      <diagonal/>
    </border>
    <border diagonalUp="1">
      <left/>
      <right style="thin">
        <color indexed="64"/>
      </right>
      <top style="thin">
        <color indexed="64"/>
      </top>
      <bottom/>
      <diagonal style="thin">
        <color indexed="64"/>
      </diagonal>
    </border>
    <border diagonalUp="1">
      <left/>
      <right style="thin">
        <color indexed="64"/>
      </right>
      <top/>
      <bottom style="double">
        <color indexed="64"/>
      </bottom>
      <diagonal style="thin">
        <color indexed="64"/>
      </diagonal>
    </border>
    <border diagonalUp="1">
      <left/>
      <right style="thin">
        <color indexed="64"/>
      </right>
      <top/>
      <bottom style="double">
        <color auto="1"/>
      </bottom>
      <diagonal style="thin">
        <color indexed="64"/>
      </diagonal>
    </border>
    <border>
      <left/>
      <right/>
      <top style="double">
        <color auto="1"/>
      </top>
      <bottom style="double">
        <color auto="1"/>
      </bottom>
      <diagonal/>
    </border>
    <border>
      <left/>
      <right style="double">
        <color auto="1"/>
      </right>
      <top style="double">
        <color auto="1"/>
      </top>
      <bottom/>
      <diagonal/>
    </border>
    <border>
      <left/>
      <right style="double">
        <color auto="1"/>
      </right>
      <top/>
      <bottom style="double">
        <color auto="1"/>
      </bottom>
      <diagonal/>
    </border>
    <border>
      <left/>
      <right style="double">
        <color auto="1"/>
      </right>
      <top/>
      <bottom style="thin">
        <color auto="1"/>
      </bottom>
      <diagonal/>
    </border>
    <border>
      <left/>
      <right style="double">
        <color auto="1"/>
      </right>
      <top style="thin">
        <color auto="1"/>
      </top>
      <bottom/>
      <diagonal/>
    </border>
    <border>
      <left/>
      <right style="double">
        <color auto="1"/>
      </right>
      <top/>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style="double">
        <color indexed="64"/>
      </left>
      <right/>
      <top/>
      <bottom style="double">
        <color auto="1"/>
      </bottom>
      <diagonal/>
    </border>
    <border>
      <left/>
      <right/>
      <top style="double">
        <color indexed="64"/>
      </top>
      <bottom/>
      <diagonal/>
    </border>
    <border>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right style="double">
        <color indexed="64"/>
      </right>
      <top/>
      <bottom style="double">
        <color auto="1"/>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hair">
        <color auto="1"/>
      </bottom>
      <diagonal/>
    </border>
    <border>
      <left/>
      <right/>
      <top/>
      <bottom style="thin">
        <color indexed="64"/>
      </bottom>
      <diagonal/>
    </border>
    <border>
      <left style="thin">
        <color indexed="64"/>
      </left>
      <right/>
      <top style="thin">
        <color indexed="64"/>
      </top>
      <bottom style="hair">
        <color auto="1"/>
      </bottom>
      <diagonal/>
    </border>
    <border>
      <left style="thin">
        <color indexed="64"/>
      </left>
      <right style="thin">
        <color indexed="64"/>
      </right>
      <top/>
      <bottom/>
      <diagonal/>
    </border>
    <border>
      <left style="thin">
        <color indexed="64"/>
      </left>
      <right style="thin">
        <color indexed="64"/>
      </right>
      <top style="hair">
        <color auto="1"/>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auto="1"/>
      </bottom>
      <diagonal/>
    </border>
    <border>
      <left/>
      <right style="thin">
        <color indexed="64"/>
      </right>
      <top/>
      <bottom/>
      <diagonal/>
    </border>
    <border>
      <left style="thin">
        <color indexed="64"/>
      </left>
      <right/>
      <top style="hair">
        <color auto="1"/>
      </top>
      <bottom/>
      <diagonal/>
    </border>
    <border>
      <left/>
      <right/>
      <top style="hair">
        <color auto="1"/>
      </top>
      <bottom/>
      <diagonal/>
    </border>
    <border>
      <left/>
      <right style="thin">
        <color indexed="64"/>
      </right>
      <top style="thin">
        <color indexed="64"/>
      </top>
      <bottom/>
      <diagonal/>
    </border>
    <border>
      <left/>
      <right style="thin">
        <color indexed="64"/>
      </right>
      <top style="thin">
        <color indexed="64"/>
      </top>
      <bottom style="hair">
        <color auto="1"/>
      </bottom>
      <diagonal/>
    </border>
    <border>
      <left/>
      <right style="thin">
        <color indexed="64"/>
      </right>
      <top/>
      <bottom style="thin">
        <color indexed="64"/>
      </bottom>
      <diagonal/>
    </border>
    <border>
      <left/>
      <right style="thin">
        <color indexed="64"/>
      </right>
      <top style="hair">
        <color auto="1"/>
      </top>
      <bottom/>
      <diagonal/>
    </border>
    <border>
      <left/>
      <right/>
      <top/>
      <bottom style="hair">
        <color auto="1"/>
      </bottom>
      <diagonal/>
    </border>
    <border>
      <left/>
      <right style="thin">
        <color indexed="64"/>
      </right>
      <top style="thin">
        <color auto="1"/>
      </top>
      <bottom/>
      <diagonal/>
    </border>
    <border>
      <left/>
      <right/>
      <top style="thin">
        <color auto="1"/>
      </top>
      <bottom style="thin">
        <color auto="1"/>
      </bottom>
      <diagonal/>
    </border>
    <border>
      <left style="thin">
        <color indexed="64"/>
      </left>
      <right/>
      <top/>
      <bottom style="thin">
        <color auto="1"/>
      </bottom>
      <diagonal/>
    </border>
    <border>
      <left style="thin">
        <color indexed="64"/>
      </left>
      <right/>
      <top style="thin">
        <color auto="1"/>
      </top>
      <bottom/>
      <diagonal/>
    </border>
    <border>
      <left/>
      <right style="thin">
        <color indexed="64"/>
      </right>
      <top/>
      <bottom style="thin">
        <color auto="1"/>
      </bottom>
      <diagonal/>
    </border>
    <border>
      <left style="thin">
        <color indexed="64"/>
      </left>
      <right style="thin">
        <color auto="1"/>
      </right>
      <top style="thin">
        <color indexed="64"/>
      </top>
      <bottom style="thin">
        <color indexed="64"/>
      </bottom>
      <diagonal/>
    </border>
    <border>
      <left style="thin">
        <color indexed="64"/>
      </left>
      <right/>
      <top/>
      <bottom style="hair">
        <color auto="1"/>
      </bottom>
      <diagonal/>
    </border>
    <border>
      <left/>
      <right style="hair">
        <color indexed="64"/>
      </right>
      <top/>
      <bottom style="hair">
        <color indexed="64"/>
      </bottom>
      <diagonal/>
    </border>
    <border>
      <left/>
      <right style="hair">
        <color indexed="64"/>
      </right>
      <top style="hair">
        <color indexed="64"/>
      </top>
      <bottom/>
      <diagonal/>
    </border>
    <border>
      <left style="thin">
        <color indexed="64"/>
      </left>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hair">
        <color indexed="64"/>
      </left>
      <right style="thin">
        <color auto="1"/>
      </right>
      <top/>
      <bottom style="hair">
        <color indexed="64"/>
      </bottom>
      <diagonal/>
    </border>
    <border>
      <left style="hair">
        <color indexed="64"/>
      </left>
      <right style="thin">
        <color auto="1"/>
      </right>
      <top style="hair">
        <color indexed="64"/>
      </top>
      <bottom/>
      <diagonal/>
    </border>
    <border>
      <left/>
      <right style="thin">
        <color auto="1"/>
      </right>
      <top/>
      <bottom style="hair">
        <color auto="1"/>
      </bottom>
      <diagonal/>
    </border>
    <border>
      <left style="thin">
        <color auto="1"/>
      </left>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auto="1"/>
      </right>
      <top/>
      <bottom style="thin">
        <color indexed="64"/>
      </bottom>
      <diagonal/>
    </border>
    <border>
      <left style="hair">
        <color indexed="64"/>
      </left>
      <right/>
      <top style="thin">
        <color indexed="64"/>
      </top>
      <bottom style="thin">
        <color auto="1"/>
      </bottom>
      <diagonal/>
    </border>
    <border>
      <left/>
      <right/>
      <top style="thin">
        <color auto="1"/>
      </top>
      <bottom style="hair">
        <color auto="1"/>
      </bottom>
      <diagonal/>
    </border>
    <border>
      <left style="hair">
        <color indexed="64"/>
      </left>
      <right/>
      <top style="hair">
        <color auto="1"/>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thin">
        <color auto="1"/>
      </bottom>
      <diagonal/>
    </border>
    <border>
      <left style="hair">
        <color indexed="64"/>
      </left>
      <right/>
      <top style="hair">
        <color indexed="64"/>
      </top>
      <bottom style="thin">
        <color indexed="64"/>
      </bottom>
      <diagonal/>
    </border>
    <border>
      <left style="hair">
        <color auto="1"/>
      </left>
      <right/>
      <top style="thin">
        <color auto="1"/>
      </top>
      <bottom style="thin">
        <color indexed="64"/>
      </bottom>
      <diagonal/>
    </border>
    <border>
      <left/>
      <right/>
      <top style="hair">
        <color auto="1"/>
      </top>
      <bottom style="hair">
        <color indexed="64"/>
      </bottom>
      <diagonal/>
    </border>
    <border>
      <left/>
      <right/>
      <top style="hair">
        <color indexed="64"/>
      </top>
      <bottom style="thin">
        <color indexed="64"/>
      </bottom>
      <diagonal/>
    </border>
    <border>
      <left/>
      <right/>
      <top style="thin">
        <color auto="1"/>
      </top>
      <bottom style="thin">
        <color indexed="64"/>
      </bottom>
      <diagonal/>
    </border>
    <border>
      <left/>
      <right style="hair">
        <color auto="1"/>
      </right>
      <top style="thin">
        <color auto="1"/>
      </top>
      <bottom style="hair">
        <color auto="1"/>
      </bottom>
      <diagonal/>
    </border>
    <border>
      <left/>
      <right style="hair">
        <color auto="1"/>
      </right>
      <top style="hair">
        <color auto="1"/>
      </top>
      <bottom style="hair">
        <color indexed="64"/>
      </bottom>
      <diagonal/>
    </border>
    <border>
      <left/>
      <right style="hair">
        <color indexed="64"/>
      </right>
      <top style="hair">
        <color indexed="64"/>
      </top>
      <bottom style="thin">
        <color indexed="64"/>
      </bottom>
      <diagonal/>
    </border>
    <border>
      <left/>
      <right style="hair">
        <color auto="1"/>
      </right>
      <top style="thin">
        <color auto="1"/>
      </top>
      <bottom style="thin">
        <color indexed="64"/>
      </bottom>
      <diagonal/>
    </border>
    <border>
      <left style="hair">
        <color auto="1"/>
      </left>
      <right/>
      <top style="thin">
        <color auto="1"/>
      </top>
      <bottom/>
      <diagonal/>
    </border>
    <border>
      <left style="hair">
        <color auto="1"/>
      </left>
      <right/>
      <top style="hair">
        <color auto="1"/>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style="hair">
        <color auto="1"/>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s>
  <cellStyleXfs count="3">
    <xf numFmtId="0" fontId="0" fillId="0" borderId="0">
      <alignment vertical="center"/>
    </xf>
    <xf numFmtId="38" fontId="12" fillId="0" borderId="0" applyFont="0" applyFill="0" applyBorder="0" applyAlignment="0" applyProtection="0">
      <alignment vertical="center"/>
    </xf>
    <xf numFmtId="0" fontId="11" fillId="0" borderId="0" applyNumberFormat="0" applyFill="0" applyBorder="0" applyAlignment="0" applyProtection="0">
      <alignment vertical="center"/>
    </xf>
  </cellStyleXfs>
  <cellXfs count="665">
    <xf numFmtId="0" fontId="0" fillId="0" borderId="0" xfId="0">
      <alignment vertical="center"/>
    </xf>
    <xf numFmtId="0" fontId="2" fillId="2" borderId="1"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0" fillId="0" borderId="0" xfId="0" applyAlignment="1">
      <alignment horizontal="center" vertical="center"/>
    </xf>
    <xf numFmtId="0" fontId="3" fillId="3" borderId="1" xfId="0" applyFont="1" applyFill="1" applyBorder="1" applyAlignment="1">
      <alignment horizontal="left" vertical="center"/>
    </xf>
    <xf numFmtId="0" fontId="3" fillId="3" borderId="1" xfId="0" applyFont="1" applyFill="1" applyBorder="1" applyAlignment="1">
      <alignment horizontal="left" vertical="center" wrapText="1"/>
    </xf>
    <xf numFmtId="0" fontId="4" fillId="0" borderId="0" xfId="0" applyFont="1" applyBorder="1" applyAlignment="1">
      <alignment vertical="center"/>
    </xf>
    <xf numFmtId="0" fontId="6" fillId="0" borderId="0" xfId="0" applyFont="1">
      <alignment vertical="center"/>
    </xf>
    <xf numFmtId="0" fontId="6" fillId="4" borderId="0" xfId="0" applyFont="1" applyFill="1">
      <alignment vertical="center"/>
    </xf>
    <xf numFmtId="0" fontId="6" fillId="4" borderId="0" xfId="0" applyFont="1" applyFill="1" applyBorder="1" applyAlignment="1">
      <alignment vertical="center"/>
    </xf>
    <xf numFmtId="0" fontId="7" fillId="4" borderId="0" xfId="0" applyFont="1" applyFill="1" applyBorder="1" applyAlignment="1">
      <alignment horizontal="center" vertical="center"/>
    </xf>
    <xf numFmtId="0" fontId="7" fillId="4" borderId="2" xfId="0" applyFont="1" applyFill="1" applyBorder="1" applyAlignment="1">
      <alignment horizontal="center" vertical="center"/>
    </xf>
    <xf numFmtId="0" fontId="6" fillId="4" borderId="0" xfId="0" applyFont="1" applyFill="1" applyBorder="1" applyAlignment="1">
      <alignment horizontal="left" vertical="center"/>
    </xf>
    <xf numFmtId="0" fontId="6" fillId="4" borderId="3" xfId="0" applyFont="1" applyFill="1" applyBorder="1" applyAlignment="1">
      <alignment horizontal="left" vertical="center"/>
    </xf>
    <xf numFmtId="0" fontId="6" fillId="4" borderId="4" xfId="0" applyFont="1" applyFill="1" applyBorder="1" applyAlignment="1">
      <alignment horizontal="left" vertical="center"/>
    </xf>
    <xf numFmtId="0" fontId="6" fillId="4" borderId="3" xfId="0" applyFont="1" applyFill="1" applyBorder="1">
      <alignment vertical="center"/>
    </xf>
    <xf numFmtId="0" fontId="6" fillId="4" borderId="0" xfId="0" applyFont="1" applyFill="1" applyBorder="1">
      <alignment vertical="center"/>
    </xf>
    <xf numFmtId="0" fontId="6" fillId="4" borderId="5" xfId="0" applyFont="1" applyFill="1" applyBorder="1" applyAlignment="1">
      <alignment horizontal="center" vertical="center"/>
    </xf>
    <xf numFmtId="0" fontId="6" fillId="4" borderId="6" xfId="0" applyFont="1" applyFill="1" applyBorder="1" applyAlignment="1">
      <alignment horizontal="center" vertical="center"/>
    </xf>
    <xf numFmtId="0" fontId="8" fillId="4" borderId="5" xfId="0" applyFont="1" applyFill="1" applyBorder="1" applyAlignment="1">
      <alignment horizontal="left" vertical="center"/>
    </xf>
    <xf numFmtId="0" fontId="8" fillId="4" borderId="7" xfId="0" applyFont="1" applyFill="1" applyBorder="1" applyAlignment="1">
      <alignment horizontal="left" vertical="center"/>
    </xf>
    <xf numFmtId="0" fontId="6" fillId="4" borderId="7" xfId="0" applyFont="1" applyFill="1" applyBorder="1">
      <alignment vertical="center"/>
    </xf>
    <xf numFmtId="0" fontId="6" fillId="4" borderId="6" xfId="0" applyFont="1" applyFill="1" applyBorder="1">
      <alignment vertical="center"/>
    </xf>
    <xf numFmtId="0" fontId="8" fillId="4" borderId="5" xfId="0" applyFont="1" applyFill="1" applyBorder="1" applyAlignment="1">
      <alignment horizontal="left" vertical="top" wrapText="1"/>
    </xf>
    <xf numFmtId="0" fontId="8" fillId="4" borderId="6" xfId="0" applyFont="1" applyFill="1" applyBorder="1" applyAlignment="1">
      <alignment horizontal="left" vertical="top"/>
    </xf>
    <xf numFmtId="0" fontId="6" fillId="4" borderId="5" xfId="0" applyFont="1" applyFill="1" applyBorder="1" applyAlignment="1">
      <alignment horizontal="left" vertical="center"/>
    </xf>
    <xf numFmtId="0" fontId="6" fillId="4" borderId="7" xfId="0" applyFont="1" applyFill="1" applyBorder="1" applyAlignment="1">
      <alignment horizontal="left" vertical="center"/>
    </xf>
    <xf numFmtId="0" fontId="6" fillId="4" borderId="6" xfId="0" applyFont="1" applyFill="1" applyBorder="1" applyAlignment="1">
      <alignment horizontal="left" vertical="center"/>
    </xf>
    <xf numFmtId="0" fontId="6" fillId="4" borderId="8" xfId="0" applyFont="1" applyFill="1" applyBorder="1" applyAlignment="1">
      <alignment horizontal="center" vertical="center"/>
    </xf>
    <xf numFmtId="0" fontId="6" fillId="4" borderId="9" xfId="0" applyFont="1" applyFill="1" applyBorder="1" applyAlignment="1">
      <alignment horizontal="center" vertical="center"/>
    </xf>
    <xf numFmtId="0" fontId="8" fillId="4" borderId="8" xfId="0" applyFont="1" applyFill="1" applyBorder="1" applyAlignment="1">
      <alignment horizontal="left" vertical="center"/>
    </xf>
    <xf numFmtId="0" fontId="8" fillId="4" borderId="0" xfId="0" applyFont="1" applyFill="1" applyBorder="1" applyAlignment="1">
      <alignment horizontal="left" vertical="center"/>
    </xf>
    <xf numFmtId="0" fontId="6" fillId="4" borderId="9" xfId="0" applyFont="1" applyFill="1" applyBorder="1">
      <alignment vertical="center"/>
    </xf>
    <xf numFmtId="0" fontId="8" fillId="4" borderId="8" xfId="0" applyFont="1" applyFill="1" applyBorder="1" applyAlignment="1">
      <alignment horizontal="left" vertical="top"/>
    </xf>
    <xf numFmtId="0" fontId="8" fillId="4" borderId="9" xfId="0" applyFont="1" applyFill="1" applyBorder="1" applyAlignment="1">
      <alignment horizontal="left" vertical="top"/>
    </xf>
    <xf numFmtId="0" fontId="6" fillId="4" borderId="8" xfId="0" applyFont="1" applyFill="1" applyBorder="1" applyAlignment="1">
      <alignment horizontal="left" vertical="center"/>
    </xf>
    <xf numFmtId="0" fontId="6" fillId="4" borderId="9" xfId="0" applyFont="1" applyFill="1" applyBorder="1" applyAlignment="1">
      <alignment horizontal="left" vertical="center"/>
    </xf>
    <xf numFmtId="0" fontId="9" fillId="4" borderId="0" xfId="0" applyFont="1" applyFill="1" applyBorder="1" applyAlignment="1">
      <alignment horizontal="center" vertical="center"/>
    </xf>
    <xf numFmtId="0" fontId="9" fillId="4" borderId="9" xfId="0" applyFont="1" applyFill="1" applyBorder="1" applyAlignment="1">
      <alignment horizontal="center" vertical="center"/>
    </xf>
    <xf numFmtId="0" fontId="7" fillId="4" borderId="3" xfId="0" applyFont="1" applyFill="1" applyBorder="1" applyAlignment="1">
      <alignment horizontal="center" vertical="center" shrinkToFit="1"/>
    </xf>
    <xf numFmtId="0" fontId="7" fillId="4" borderId="9" xfId="0" applyFont="1" applyFill="1" applyBorder="1" applyAlignment="1">
      <alignment horizontal="center" vertical="center" shrinkToFit="1"/>
    </xf>
    <xf numFmtId="0" fontId="7" fillId="4" borderId="0" xfId="0" applyFont="1" applyFill="1" applyAlignment="1">
      <alignment horizontal="center" shrinkToFit="1"/>
    </xf>
    <xf numFmtId="0" fontId="6" fillId="4" borderId="10" xfId="0" applyFont="1" applyFill="1" applyBorder="1" applyAlignment="1">
      <alignment horizontal="center" vertical="center"/>
    </xf>
    <xf numFmtId="0" fontId="6" fillId="4" borderId="11" xfId="0" applyFont="1" applyFill="1" applyBorder="1" applyAlignment="1">
      <alignment horizontal="center" vertical="center"/>
    </xf>
    <xf numFmtId="0" fontId="8" fillId="4" borderId="10" xfId="0" applyFont="1" applyFill="1" applyBorder="1" applyAlignment="1">
      <alignment horizontal="left" vertical="center"/>
    </xf>
    <xf numFmtId="0" fontId="8" fillId="4" borderId="12" xfId="0" applyFont="1" applyFill="1" applyBorder="1" applyAlignment="1">
      <alignment horizontal="left" vertical="center"/>
    </xf>
    <xf numFmtId="0" fontId="6" fillId="4" borderId="12" xfId="0" applyFont="1" applyFill="1" applyBorder="1">
      <alignment vertical="center"/>
    </xf>
    <xf numFmtId="0" fontId="6" fillId="4" borderId="11" xfId="0" applyFont="1" applyFill="1" applyBorder="1">
      <alignment vertical="center"/>
    </xf>
    <xf numFmtId="0" fontId="8" fillId="4" borderId="10" xfId="0" applyFont="1" applyFill="1" applyBorder="1" applyAlignment="1">
      <alignment horizontal="left" vertical="top"/>
    </xf>
    <xf numFmtId="0" fontId="8" fillId="4" borderId="11" xfId="0" applyFont="1" applyFill="1" applyBorder="1" applyAlignment="1">
      <alignment horizontal="left" vertical="top"/>
    </xf>
    <xf numFmtId="0" fontId="6" fillId="4" borderId="3" xfId="0" applyFont="1" applyFill="1" applyBorder="1" applyAlignment="1">
      <alignment horizontal="center" vertical="center"/>
    </xf>
    <xf numFmtId="0" fontId="6" fillId="4" borderId="0" xfId="0" applyFont="1" applyFill="1" applyBorder="1" applyAlignment="1">
      <alignment horizontal="center" vertical="center"/>
    </xf>
    <xf numFmtId="0" fontId="6" fillId="4" borderId="13" xfId="0" applyFont="1" applyFill="1" applyBorder="1" applyAlignment="1">
      <alignment horizontal="left" vertical="center"/>
    </xf>
    <xf numFmtId="0" fontId="6" fillId="4" borderId="14" xfId="0" applyFont="1" applyFill="1" applyBorder="1" applyAlignment="1">
      <alignment horizontal="left" vertical="center"/>
    </xf>
    <xf numFmtId="0" fontId="6" fillId="4" borderId="10" xfId="0" applyFont="1" applyFill="1" applyBorder="1" applyAlignment="1">
      <alignment horizontal="left" vertical="center"/>
    </xf>
    <xf numFmtId="0" fontId="6" fillId="4" borderId="12" xfId="0" applyFont="1" applyFill="1" applyBorder="1" applyAlignment="1">
      <alignment horizontal="left" vertical="center"/>
    </xf>
    <xf numFmtId="0" fontId="6" fillId="4" borderId="15" xfId="0" applyFont="1" applyFill="1" applyBorder="1" applyAlignment="1">
      <alignment horizontal="left" vertical="center"/>
    </xf>
    <xf numFmtId="0" fontId="6" fillId="4" borderId="16" xfId="0" applyFont="1" applyFill="1" applyBorder="1" applyAlignment="1">
      <alignment horizontal="left" vertical="center"/>
    </xf>
    <xf numFmtId="0" fontId="6" fillId="4" borderId="15" xfId="0" applyFont="1" applyFill="1" applyBorder="1" applyAlignment="1">
      <alignment horizontal="center" vertical="center"/>
    </xf>
    <xf numFmtId="0" fontId="6" fillId="4" borderId="11" xfId="0" applyFont="1" applyFill="1" applyBorder="1" applyAlignment="1">
      <alignment horizontal="left" vertical="center"/>
    </xf>
    <xf numFmtId="0" fontId="6" fillId="4" borderId="8" xfId="0" applyFont="1" applyFill="1" applyBorder="1">
      <alignment vertical="center"/>
    </xf>
    <xf numFmtId="0" fontId="6" fillId="4" borderId="17" xfId="0" applyFont="1" applyFill="1" applyBorder="1" applyAlignment="1">
      <alignment horizontal="left" vertical="center"/>
    </xf>
    <xf numFmtId="0" fontId="6" fillId="4" borderId="18" xfId="0" applyFont="1" applyFill="1" applyBorder="1" applyAlignment="1">
      <alignment horizontal="left" vertical="center"/>
    </xf>
    <xf numFmtId="0" fontId="6" fillId="4" borderId="19" xfId="0" applyFont="1" applyFill="1" applyBorder="1" applyAlignment="1">
      <alignment horizontal="center" vertical="center"/>
    </xf>
    <xf numFmtId="0" fontId="6" fillId="4" borderId="20" xfId="0" applyFont="1" applyFill="1" applyBorder="1" applyAlignment="1">
      <alignment horizontal="center" vertical="center"/>
    </xf>
    <xf numFmtId="0" fontId="6" fillId="4" borderId="21" xfId="0" applyFont="1" applyFill="1" applyBorder="1" applyAlignment="1">
      <alignment horizontal="center" vertical="center"/>
    </xf>
    <xf numFmtId="0" fontId="6" fillId="4" borderId="22" xfId="0" applyFont="1" applyFill="1" applyBorder="1" applyAlignment="1">
      <alignment horizontal="center" vertical="center"/>
    </xf>
    <xf numFmtId="0" fontId="6" fillId="4" borderId="23" xfId="0" applyFont="1" applyFill="1" applyBorder="1" applyAlignment="1">
      <alignment horizontal="center" vertical="center"/>
    </xf>
    <xf numFmtId="0" fontId="6" fillId="4" borderId="24" xfId="0" applyFont="1" applyFill="1" applyBorder="1" applyAlignment="1">
      <alignment horizontal="center" vertical="center"/>
    </xf>
    <xf numFmtId="5" fontId="7" fillId="4" borderId="3" xfId="0" applyNumberFormat="1" applyFont="1" applyFill="1" applyBorder="1" applyAlignment="1">
      <alignment horizontal="right" vertical="center"/>
    </xf>
    <xf numFmtId="5" fontId="7" fillId="4" borderId="9" xfId="0" applyNumberFormat="1" applyFont="1" applyFill="1" applyBorder="1" applyAlignment="1">
      <alignment horizontal="right" vertical="center"/>
    </xf>
    <xf numFmtId="6" fontId="7" fillId="4" borderId="8" xfId="0" applyNumberFormat="1" applyFont="1" applyFill="1" applyBorder="1" applyAlignment="1">
      <alignment horizontal="right" vertical="center"/>
    </xf>
    <xf numFmtId="0" fontId="7" fillId="4" borderId="9" xfId="0" applyFont="1" applyFill="1" applyBorder="1" applyAlignment="1">
      <alignment horizontal="right" vertical="center"/>
    </xf>
    <xf numFmtId="0" fontId="7" fillId="4" borderId="8" xfId="0" applyFont="1" applyFill="1" applyBorder="1" applyAlignment="1">
      <alignment horizontal="right" vertical="center"/>
    </xf>
    <xf numFmtId="0" fontId="10" fillId="4" borderId="0" xfId="0" applyFont="1" applyFill="1" applyBorder="1" applyAlignment="1">
      <alignment horizontal="center" vertical="center" shrinkToFit="1"/>
    </xf>
    <xf numFmtId="5" fontId="7" fillId="4" borderId="0" xfId="0" applyNumberFormat="1" applyFont="1" applyFill="1" applyBorder="1" applyAlignment="1">
      <alignment horizontal="right" vertical="center"/>
    </xf>
    <xf numFmtId="0" fontId="6" fillId="4" borderId="0" xfId="0" applyFont="1" applyFill="1" applyBorder="1" applyAlignment="1">
      <alignment horizontal="left" vertical="center" shrinkToFit="1"/>
    </xf>
    <xf numFmtId="0" fontId="0" fillId="4" borderId="0" xfId="0" applyFill="1" applyBorder="1">
      <alignment vertical="center"/>
    </xf>
    <xf numFmtId="0" fontId="11" fillId="4" borderId="0" xfId="0" applyFont="1" applyFill="1" applyBorder="1">
      <alignment vertical="center"/>
    </xf>
    <xf numFmtId="0" fontId="6" fillId="4" borderId="10" xfId="0" applyFont="1" applyFill="1" applyBorder="1">
      <alignment vertical="center"/>
    </xf>
    <xf numFmtId="0" fontId="6" fillId="4" borderId="13" xfId="0" applyFont="1" applyFill="1" applyBorder="1" applyAlignment="1">
      <alignment horizontal="center" vertical="center"/>
    </xf>
    <xf numFmtId="0" fontId="6" fillId="4" borderId="18" xfId="0" applyFont="1" applyFill="1" applyBorder="1" applyAlignment="1">
      <alignment horizontal="center" vertical="center"/>
    </xf>
    <xf numFmtId="0" fontId="6" fillId="4" borderId="17" xfId="0" applyFont="1" applyFill="1" applyBorder="1" applyAlignment="1">
      <alignment horizontal="center" vertical="center"/>
    </xf>
    <xf numFmtId="0" fontId="6" fillId="4" borderId="25" xfId="0" applyFont="1" applyFill="1" applyBorder="1" applyAlignment="1">
      <alignment horizontal="center" vertical="center"/>
    </xf>
    <xf numFmtId="176" fontId="6" fillId="4" borderId="4" xfId="0" applyNumberFormat="1" applyFont="1" applyFill="1" applyBorder="1" applyAlignment="1">
      <alignment horizontal="center" vertical="center"/>
    </xf>
    <xf numFmtId="0" fontId="6" fillId="4" borderId="4" xfId="0" applyFont="1" applyFill="1" applyBorder="1" applyAlignment="1">
      <alignment horizontal="center" vertical="center"/>
    </xf>
    <xf numFmtId="0" fontId="6" fillId="4" borderId="16"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6" fillId="4" borderId="28" xfId="0" applyFont="1" applyFill="1" applyBorder="1" applyAlignment="1">
      <alignment horizontal="center" vertical="center"/>
    </xf>
    <xf numFmtId="0" fontId="7" fillId="4" borderId="0" xfId="0" applyFont="1" applyFill="1" applyBorder="1" applyAlignment="1">
      <alignment horizontal="left" vertical="center"/>
    </xf>
    <xf numFmtId="0" fontId="7" fillId="4" borderId="9" xfId="0" applyFont="1" applyFill="1" applyBorder="1" applyAlignment="1">
      <alignment horizontal="left" vertical="center"/>
    </xf>
    <xf numFmtId="6" fontId="6" fillId="4" borderId="13" xfId="1" applyNumberFormat="1" applyFont="1" applyFill="1" applyBorder="1" applyAlignment="1">
      <alignment horizontal="right" vertical="center"/>
    </xf>
    <xf numFmtId="6" fontId="6" fillId="4" borderId="18" xfId="1" applyNumberFormat="1" applyFont="1" applyFill="1" applyBorder="1" applyAlignment="1">
      <alignment horizontal="right" vertical="center"/>
    </xf>
    <xf numFmtId="5" fontId="6" fillId="4" borderId="17" xfId="0" applyNumberFormat="1" applyFont="1" applyFill="1" applyBorder="1" applyAlignment="1">
      <alignment horizontal="right" vertical="center"/>
    </xf>
    <xf numFmtId="5" fontId="6" fillId="4" borderId="18" xfId="0" applyNumberFormat="1" applyFont="1" applyFill="1" applyBorder="1" applyAlignment="1">
      <alignment horizontal="right" vertical="center"/>
    </xf>
    <xf numFmtId="6" fontId="6" fillId="4" borderId="3" xfId="0" applyNumberFormat="1" applyFont="1" applyFill="1" applyBorder="1" applyAlignment="1">
      <alignment horizontal="right" vertical="center"/>
    </xf>
    <xf numFmtId="0" fontId="6" fillId="4" borderId="9" xfId="0" applyFont="1" applyFill="1" applyBorder="1" applyAlignment="1">
      <alignment horizontal="right" vertical="center"/>
    </xf>
    <xf numFmtId="6" fontId="6" fillId="4" borderId="17" xfId="0" applyNumberFormat="1" applyFont="1" applyFill="1" applyBorder="1" applyAlignment="1">
      <alignment horizontal="right" vertical="center"/>
    </xf>
    <xf numFmtId="0" fontId="6" fillId="4" borderId="14" xfId="0" applyFont="1" applyFill="1" applyBorder="1" applyAlignment="1">
      <alignment horizontal="right" vertical="center"/>
    </xf>
    <xf numFmtId="5" fontId="6" fillId="4" borderId="13" xfId="0" applyNumberFormat="1" applyFont="1" applyFill="1" applyBorder="1" applyAlignment="1">
      <alignment horizontal="right" vertical="center"/>
    </xf>
    <xf numFmtId="5" fontId="6" fillId="4" borderId="14" xfId="0" applyNumberFormat="1" applyFont="1" applyFill="1" applyBorder="1" applyAlignment="1">
      <alignment horizontal="right" vertical="center"/>
    </xf>
    <xf numFmtId="6" fontId="6" fillId="4" borderId="29" xfId="0" applyNumberFormat="1" applyFont="1" applyFill="1" applyBorder="1" applyAlignment="1">
      <alignment horizontal="right" vertical="center"/>
    </xf>
    <xf numFmtId="0" fontId="6" fillId="4" borderId="8" xfId="0" applyFont="1" applyFill="1" applyBorder="1" applyAlignment="1">
      <alignment horizontal="right" vertical="center"/>
    </xf>
    <xf numFmtId="6" fontId="6" fillId="4" borderId="8" xfId="0" applyNumberFormat="1" applyFont="1" applyFill="1" applyBorder="1" applyAlignment="1">
      <alignment horizontal="right" vertical="center"/>
    </xf>
    <xf numFmtId="0" fontId="6" fillId="4" borderId="0" xfId="0" applyFont="1" applyFill="1" applyBorder="1" applyAlignment="1">
      <alignment horizontal="right" vertical="center"/>
    </xf>
    <xf numFmtId="6" fontId="6" fillId="4" borderId="4" xfId="1" applyNumberFormat="1" applyFont="1" applyFill="1" applyBorder="1" applyAlignment="1">
      <alignment horizontal="right" vertical="center"/>
    </xf>
    <xf numFmtId="5" fontId="6" fillId="4" borderId="3" xfId="0" applyNumberFormat="1" applyFont="1" applyFill="1" applyBorder="1" applyAlignment="1">
      <alignment horizontal="right" vertical="center"/>
    </xf>
    <xf numFmtId="5" fontId="6" fillId="4" borderId="4" xfId="0" applyNumberFormat="1" applyFont="1" applyFill="1" applyBorder="1" applyAlignment="1">
      <alignment horizontal="right" vertical="center"/>
    </xf>
    <xf numFmtId="0" fontId="6" fillId="4" borderId="3" xfId="0" applyFont="1" applyFill="1" applyBorder="1" applyAlignment="1">
      <alignment horizontal="right" vertical="center"/>
    </xf>
    <xf numFmtId="5" fontId="6" fillId="4" borderId="8" xfId="0" applyNumberFormat="1" applyFont="1" applyFill="1" applyBorder="1" applyAlignment="1">
      <alignment horizontal="right" vertical="center"/>
    </xf>
    <xf numFmtId="5" fontId="6" fillId="4" borderId="9" xfId="0" applyNumberFormat="1" applyFont="1" applyFill="1" applyBorder="1" applyAlignment="1">
      <alignment horizontal="right" vertical="center"/>
    </xf>
    <xf numFmtId="0" fontId="6" fillId="4" borderId="30" xfId="0" applyFont="1" applyFill="1" applyBorder="1" applyAlignment="1">
      <alignment horizontal="center" vertical="center"/>
    </xf>
    <xf numFmtId="0" fontId="6" fillId="4" borderId="31" xfId="0" applyFont="1" applyFill="1" applyBorder="1" applyAlignment="1">
      <alignment horizontal="center" vertical="center"/>
    </xf>
    <xf numFmtId="6" fontId="6" fillId="4" borderId="30" xfId="1" applyNumberFormat="1" applyFont="1" applyFill="1" applyBorder="1" applyAlignment="1">
      <alignment horizontal="right" vertical="center"/>
    </xf>
    <xf numFmtId="6" fontId="6" fillId="4" borderId="32" xfId="1" applyNumberFormat="1" applyFont="1" applyFill="1" applyBorder="1" applyAlignment="1">
      <alignment horizontal="right" vertical="center"/>
    </xf>
    <xf numFmtId="5" fontId="6" fillId="4" borderId="33" xfId="0" applyNumberFormat="1" applyFont="1" applyFill="1" applyBorder="1" applyAlignment="1">
      <alignment horizontal="right" vertical="center"/>
    </xf>
    <xf numFmtId="5" fontId="6" fillId="4" borderId="32" xfId="0" applyNumberFormat="1" applyFont="1" applyFill="1" applyBorder="1" applyAlignment="1">
      <alignment horizontal="right" vertical="center"/>
    </xf>
    <xf numFmtId="0" fontId="6" fillId="4" borderId="33" xfId="0" applyFont="1" applyFill="1" applyBorder="1" applyAlignment="1">
      <alignment horizontal="right" vertical="center"/>
    </xf>
    <xf numFmtId="0" fontId="6" fillId="4" borderId="31" xfId="0" applyFont="1" applyFill="1" applyBorder="1" applyAlignment="1">
      <alignment horizontal="right" vertical="center"/>
    </xf>
    <xf numFmtId="5" fontId="6" fillId="4" borderId="30" xfId="0" applyNumberFormat="1" applyFont="1" applyFill="1" applyBorder="1" applyAlignment="1">
      <alignment horizontal="right" vertical="center"/>
    </xf>
    <xf numFmtId="5" fontId="6" fillId="4" borderId="31" xfId="0" applyNumberFormat="1" applyFont="1" applyFill="1" applyBorder="1" applyAlignment="1">
      <alignment horizontal="right" vertical="center"/>
    </xf>
    <xf numFmtId="0" fontId="6" fillId="4" borderId="30" xfId="0" applyFont="1" applyFill="1" applyBorder="1" applyAlignment="1">
      <alignment horizontal="right" vertical="center"/>
    </xf>
    <xf numFmtId="0" fontId="6" fillId="4" borderId="34" xfId="0" applyFont="1" applyFill="1" applyBorder="1" applyAlignment="1">
      <alignment horizontal="right" vertical="center"/>
    </xf>
    <xf numFmtId="0" fontId="13" fillId="4" borderId="0" xfId="0" applyFont="1" applyFill="1" applyBorder="1" applyAlignment="1">
      <alignment horizontal="left" vertical="center"/>
    </xf>
    <xf numFmtId="0" fontId="13" fillId="0" borderId="0" xfId="0" applyFont="1" applyBorder="1" applyAlignment="1">
      <alignment horizontal="left" vertical="center"/>
    </xf>
    <xf numFmtId="0" fontId="14" fillId="4" borderId="0" xfId="0" applyFont="1" applyFill="1" applyBorder="1" applyAlignment="1">
      <alignment horizontal="left" vertical="center"/>
    </xf>
    <xf numFmtId="0" fontId="14" fillId="3" borderId="35" xfId="0" applyFont="1" applyFill="1" applyBorder="1" applyAlignment="1">
      <alignment horizontal="left" vertical="center" wrapText="1"/>
    </xf>
    <xf numFmtId="0" fontId="14" fillId="3" borderId="36" xfId="0" applyFont="1" applyFill="1" applyBorder="1" applyAlignment="1">
      <alignment horizontal="left" vertical="center" wrapText="1"/>
    </xf>
    <xf numFmtId="0" fontId="14" fillId="3" borderId="37" xfId="0" applyFont="1" applyFill="1" applyBorder="1" applyAlignment="1">
      <alignment horizontal="left" vertical="center" wrapText="1"/>
    </xf>
    <xf numFmtId="0" fontId="14" fillId="3" borderId="35" xfId="0" applyFont="1" applyFill="1" applyBorder="1" applyAlignment="1">
      <alignment horizontal="left" vertical="top" wrapText="1"/>
    </xf>
    <xf numFmtId="0" fontId="14" fillId="3" borderId="36" xfId="0" applyFont="1" applyFill="1" applyBorder="1" applyAlignment="1">
      <alignment horizontal="left" vertical="top" wrapText="1"/>
    </xf>
    <xf numFmtId="0" fontId="14" fillId="3" borderId="38" xfId="0" applyFont="1" applyFill="1" applyBorder="1" applyAlignment="1">
      <alignment horizontal="left" vertical="top" wrapText="1"/>
    </xf>
    <xf numFmtId="0" fontId="14" fillId="4" borderId="0" xfId="0" applyFont="1" applyFill="1" applyBorder="1" applyAlignment="1">
      <alignment vertical="center" wrapText="1"/>
    </xf>
    <xf numFmtId="0" fontId="14" fillId="3" borderId="39" xfId="0" applyFont="1" applyFill="1" applyBorder="1" applyAlignment="1">
      <alignment horizontal="left" vertical="center" wrapText="1"/>
    </xf>
    <xf numFmtId="0" fontId="14" fillId="3" borderId="0" xfId="0" applyFont="1" applyFill="1" applyBorder="1" applyAlignment="1">
      <alignment horizontal="left" vertical="center" wrapText="1"/>
    </xf>
    <xf numFmtId="0" fontId="14" fillId="3" borderId="40" xfId="0" applyFont="1" applyFill="1" applyBorder="1" applyAlignment="1">
      <alignment horizontal="left" vertical="center" wrapText="1"/>
    </xf>
    <xf numFmtId="0" fontId="14" fillId="3" borderId="39" xfId="0" applyFont="1" applyFill="1" applyBorder="1" applyAlignment="1">
      <alignment horizontal="left" vertical="top" wrapText="1"/>
    </xf>
    <xf numFmtId="0" fontId="14" fillId="3" borderId="0" xfId="0" applyFont="1" applyFill="1" applyBorder="1" applyAlignment="1">
      <alignment horizontal="left" vertical="top" wrapText="1"/>
    </xf>
    <xf numFmtId="0" fontId="14" fillId="3" borderId="9" xfId="0" applyFont="1" applyFill="1" applyBorder="1" applyAlignment="1">
      <alignment horizontal="left" vertical="top" wrapText="1"/>
    </xf>
    <xf numFmtId="0" fontId="8" fillId="4" borderId="0" xfId="0" applyFont="1" applyFill="1">
      <alignment vertical="center"/>
    </xf>
    <xf numFmtId="0" fontId="14" fillId="3" borderId="41" xfId="0" applyFont="1" applyFill="1" applyBorder="1" applyAlignment="1">
      <alignment horizontal="left" vertical="center" wrapText="1"/>
    </xf>
    <xf numFmtId="0" fontId="14" fillId="3" borderId="42" xfId="0" applyFont="1" applyFill="1" applyBorder="1" applyAlignment="1">
      <alignment horizontal="left" vertical="center" wrapText="1"/>
    </xf>
    <xf numFmtId="0" fontId="14" fillId="3" borderId="43" xfId="0" applyFont="1" applyFill="1" applyBorder="1" applyAlignment="1">
      <alignment horizontal="left" vertical="center" wrapText="1"/>
    </xf>
    <xf numFmtId="0" fontId="14" fillId="3" borderId="41" xfId="0" applyFont="1" applyFill="1" applyBorder="1" applyAlignment="1">
      <alignment horizontal="left" vertical="top" wrapText="1"/>
    </xf>
    <xf numFmtId="0" fontId="14" fillId="3" borderId="42" xfId="0" applyFont="1" applyFill="1" applyBorder="1" applyAlignment="1">
      <alignment horizontal="left" vertical="top" wrapText="1"/>
    </xf>
    <xf numFmtId="0" fontId="14" fillId="3" borderId="44" xfId="0" applyFont="1" applyFill="1" applyBorder="1" applyAlignment="1">
      <alignment horizontal="left" vertical="top" wrapText="1"/>
    </xf>
    <xf numFmtId="0" fontId="0" fillId="5" borderId="0" xfId="0" applyFill="1">
      <alignment vertical="center"/>
    </xf>
    <xf numFmtId="0" fontId="15" fillId="5" borderId="45" xfId="0" applyFont="1" applyFill="1" applyBorder="1">
      <alignment vertical="center"/>
    </xf>
    <xf numFmtId="0" fontId="15" fillId="5" borderId="46" xfId="0" applyFont="1" applyFill="1" applyBorder="1">
      <alignment vertical="center"/>
    </xf>
    <xf numFmtId="0" fontId="16" fillId="6" borderId="47" xfId="0" applyFont="1" applyFill="1" applyBorder="1" applyAlignment="1">
      <alignment horizontal="center" vertical="center" wrapText="1"/>
    </xf>
    <xf numFmtId="0" fontId="17" fillId="6" borderId="0" xfId="0" applyFont="1" applyFill="1" applyBorder="1" applyAlignment="1">
      <alignment horizontal="center" vertical="center" wrapText="1"/>
    </xf>
    <xf numFmtId="0" fontId="18" fillId="6" borderId="0" xfId="0" applyFont="1" applyFill="1" applyBorder="1" applyAlignment="1">
      <alignment horizontal="left" vertical="center"/>
    </xf>
    <xf numFmtId="0" fontId="18" fillId="6" borderId="0" xfId="0" applyFont="1" applyFill="1">
      <alignment vertical="center"/>
    </xf>
    <xf numFmtId="0" fontId="15" fillId="6" borderId="0" xfId="0" applyFont="1" applyFill="1">
      <alignment vertical="center"/>
    </xf>
    <xf numFmtId="0" fontId="18" fillId="6" borderId="0" xfId="0" applyFont="1" applyFill="1" applyBorder="1" applyAlignment="1">
      <alignment vertical="center"/>
    </xf>
    <xf numFmtId="0" fontId="18" fillId="6" borderId="0" xfId="0" applyFont="1" applyFill="1" applyAlignment="1">
      <alignment vertical="center"/>
    </xf>
    <xf numFmtId="0" fontId="18" fillId="6" borderId="0" xfId="0" applyFont="1" applyFill="1" applyBorder="1" applyAlignment="1">
      <alignment horizontal="left"/>
    </xf>
    <xf numFmtId="0" fontId="18" fillId="6" borderId="0" xfId="0" applyFont="1" applyFill="1" applyBorder="1" applyAlignment="1">
      <alignment horizontal="left" shrinkToFit="1"/>
    </xf>
    <xf numFmtId="0" fontId="18" fillId="6" borderId="0" xfId="0" applyFont="1" applyFill="1" applyBorder="1">
      <alignment vertical="center"/>
    </xf>
    <xf numFmtId="0" fontId="17" fillId="6" borderId="47" xfId="0" applyFont="1" applyFill="1" applyBorder="1" applyAlignment="1">
      <alignment horizontal="center" vertical="center" wrapText="1"/>
    </xf>
    <xf numFmtId="0" fontId="18" fillId="6" borderId="12" xfId="0" applyFont="1" applyFill="1" applyBorder="1">
      <alignment vertical="center"/>
    </xf>
    <xf numFmtId="0" fontId="15" fillId="6" borderId="0" xfId="0" applyFont="1" applyFill="1" applyBorder="1">
      <alignment vertical="center"/>
    </xf>
    <xf numFmtId="0" fontId="18" fillId="6" borderId="48" xfId="0" applyFont="1" applyFill="1" applyBorder="1" applyAlignment="1">
      <alignment horizontal="center" vertical="center"/>
    </xf>
    <xf numFmtId="0" fontId="18" fillId="6" borderId="49" xfId="0" applyFont="1" applyFill="1" applyBorder="1" applyAlignment="1">
      <alignment horizontal="center" vertical="center"/>
    </xf>
    <xf numFmtId="0" fontId="18" fillId="6" borderId="1" xfId="0" applyFont="1" applyFill="1" applyBorder="1" applyAlignment="1">
      <alignment horizontal="center" vertical="center"/>
    </xf>
    <xf numFmtId="0" fontId="18" fillId="6" borderId="47" xfId="0" applyFont="1" applyFill="1" applyBorder="1" applyAlignment="1">
      <alignment horizontal="center" vertical="center"/>
    </xf>
    <xf numFmtId="0" fontId="18" fillId="6" borderId="0" xfId="0" applyFont="1" applyFill="1" applyBorder="1" applyAlignment="1">
      <alignment horizontal="center" vertical="center"/>
    </xf>
    <xf numFmtId="0" fontId="18" fillId="6" borderId="50" xfId="0" applyFont="1" applyFill="1" applyBorder="1" applyAlignment="1">
      <alignment horizontal="center" vertical="center"/>
    </xf>
    <xf numFmtId="0" fontId="18" fillId="6" borderId="51" xfId="0" applyFont="1" applyFill="1" applyBorder="1" applyAlignment="1">
      <alignment horizontal="center" vertical="center"/>
    </xf>
    <xf numFmtId="0" fontId="18" fillId="6" borderId="45" xfId="0" applyFont="1" applyFill="1" applyBorder="1" applyAlignment="1">
      <alignment horizontal="center" vertical="center"/>
    </xf>
    <xf numFmtId="0" fontId="18" fillId="6" borderId="47" xfId="0" applyFont="1" applyFill="1" applyBorder="1" applyAlignment="1">
      <alignment horizontal="left" vertical="center"/>
    </xf>
    <xf numFmtId="0" fontId="19" fillId="6" borderId="0" xfId="0" applyFont="1" applyFill="1" applyBorder="1" applyAlignment="1">
      <alignment horizontal="left" vertical="top"/>
    </xf>
    <xf numFmtId="0" fontId="18" fillId="6" borderId="52" xfId="0" applyFont="1" applyFill="1" applyBorder="1" applyAlignment="1">
      <alignment horizontal="left" vertical="center"/>
    </xf>
    <xf numFmtId="0" fontId="18" fillId="6" borderId="53" xfId="0" applyFont="1" applyFill="1" applyBorder="1" applyAlignment="1">
      <alignment horizontal="left" vertical="center"/>
    </xf>
    <xf numFmtId="0" fontId="18" fillId="6" borderId="54" xfId="0" applyFont="1" applyFill="1" applyBorder="1" applyAlignment="1">
      <alignment horizontal="left" vertical="center"/>
    </xf>
    <xf numFmtId="0" fontId="18" fillId="6" borderId="1" xfId="0" applyFont="1" applyFill="1" applyBorder="1" applyAlignment="1">
      <alignment horizontal="left" vertical="center"/>
    </xf>
    <xf numFmtId="0" fontId="20" fillId="6" borderId="0" xfId="0" applyFont="1" applyFill="1" applyBorder="1" applyAlignment="1">
      <alignment vertical="top" shrinkToFit="1"/>
    </xf>
    <xf numFmtId="0" fontId="18" fillId="6" borderId="45" xfId="0" applyFont="1" applyFill="1" applyBorder="1" applyAlignment="1">
      <alignment horizontal="left" vertical="center"/>
    </xf>
    <xf numFmtId="0" fontId="18" fillId="6" borderId="55" xfId="0" applyFont="1" applyFill="1" applyBorder="1" applyAlignment="1">
      <alignment horizontal="left" vertical="center"/>
    </xf>
    <xf numFmtId="0" fontId="18" fillId="6" borderId="56" xfId="0" applyFont="1" applyFill="1" applyBorder="1" applyAlignment="1">
      <alignment horizontal="center" vertical="center"/>
    </xf>
    <xf numFmtId="0" fontId="18" fillId="6" borderId="57" xfId="0" applyFont="1" applyFill="1" applyBorder="1" applyAlignment="1">
      <alignment horizontal="left" vertical="center"/>
    </xf>
    <xf numFmtId="0" fontId="18" fillId="6" borderId="58" xfId="0" applyFont="1" applyFill="1" applyBorder="1" applyAlignment="1">
      <alignment horizontal="left" vertical="center"/>
    </xf>
    <xf numFmtId="0" fontId="18" fillId="6" borderId="49" xfId="0" applyFont="1" applyFill="1" applyBorder="1" applyAlignment="1">
      <alignment horizontal="left" vertical="center"/>
    </xf>
    <xf numFmtId="0" fontId="18" fillId="6" borderId="51" xfId="0" applyFont="1" applyFill="1" applyBorder="1" applyAlignment="1">
      <alignment horizontal="left" vertical="center"/>
    </xf>
    <xf numFmtId="0" fontId="18" fillId="6" borderId="57" xfId="0" applyFont="1" applyFill="1" applyBorder="1" applyAlignment="1">
      <alignment horizontal="center" vertical="center"/>
    </xf>
    <xf numFmtId="0" fontId="18" fillId="6" borderId="59" xfId="0" applyFont="1" applyFill="1" applyBorder="1" applyAlignment="1">
      <alignment horizontal="center" vertical="center"/>
    </xf>
    <xf numFmtId="0" fontId="18" fillId="4" borderId="48" xfId="0" applyFont="1" applyFill="1" applyBorder="1" applyAlignment="1">
      <alignment horizontal="left" vertical="center" shrinkToFit="1"/>
    </xf>
    <xf numFmtId="0" fontId="18" fillId="0" borderId="45" xfId="0" applyFont="1" applyFill="1" applyBorder="1" applyAlignment="1">
      <alignment horizontal="left" vertical="center"/>
    </xf>
    <xf numFmtId="0" fontId="18" fillId="0" borderId="55" xfId="0" applyFont="1" applyFill="1" applyBorder="1" applyAlignment="1">
      <alignment horizontal="left" vertical="center"/>
    </xf>
    <xf numFmtId="0" fontId="18" fillId="4" borderId="1" xfId="0" applyFont="1" applyFill="1" applyBorder="1" applyAlignment="1">
      <alignment horizontal="left" vertical="center"/>
    </xf>
    <xf numFmtId="0" fontId="18" fillId="0" borderId="52" xfId="0" applyFont="1" applyFill="1" applyBorder="1" applyAlignment="1" applyProtection="1">
      <alignment horizontal="left" vertical="center"/>
      <protection locked="0"/>
    </xf>
    <xf numFmtId="0" fontId="18" fillId="0" borderId="60" xfId="0" applyFont="1" applyFill="1" applyBorder="1" applyAlignment="1" applyProtection="1">
      <alignment horizontal="left" vertical="center"/>
      <protection locked="0"/>
    </xf>
    <xf numFmtId="0" fontId="18" fillId="0" borderId="55" xfId="0" applyFont="1" applyFill="1" applyBorder="1" applyAlignment="1" applyProtection="1">
      <alignment horizontal="left" vertical="center"/>
      <protection locked="0"/>
    </xf>
    <xf numFmtId="0" fontId="18" fillId="0" borderId="48" xfId="0" applyFont="1" applyFill="1" applyBorder="1" applyAlignment="1" applyProtection="1">
      <alignment horizontal="center" vertical="center"/>
      <protection locked="0"/>
    </xf>
    <xf numFmtId="0" fontId="18" fillId="4" borderId="56" xfId="0" applyFont="1" applyFill="1" applyBorder="1" applyAlignment="1">
      <alignment horizontal="left" vertical="center" shrinkToFit="1"/>
    </xf>
    <xf numFmtId="0" fontId="18" fillId="0" borderId="47" xfId="0" applyFont="1" applyFill="1" applyBorder="1" applyAlignment="1">
      <alignment horizontal="left" vertical="center"/>
    </xf>
    <xf numFmtId="0" fontId="18" fillId="0" borderId="51" xfId="0" applyFont="1" applyFill="1" applyBorder="1" applyAlignment="1">
      <alignment horizontal="left" vertical="center"/>
    </xf>
    <xf numFmtId="0" fontId="18" fillId="0" borderId="50" xfId="0" applyFont="1" applyFill="1" applyBorder="1" applyAlignment="1" applyProtection="1">
      <alignment horizontal="left" vertical="center"/>
      <protection locked="0"/>
    </xf>
    <xf numFmtId="0" fontId="18" fillId="0" borderId="61" xfId="0" applyFont="1" applyFill="1" applyBorder="1" applyAlignment="1" applyProtection="1">
      <alignment horizontal="left" vertical="center"/>
      <protection locked="0"/>
    </xf>
    <xf numFmtId="0" fontId="18" fillId="0" borderId="51" xfId="0" applyFont="1" applyFill="1" applyBorder="1" applyAlignment="1" applyProtection="1">
      <alignment horizontal="left" vertical="center"/>
      <protection locked="0"/>
    </xf>
    <xf numFmtId="0" fontId="18" fillId="6" borderId="62" xfId="0" applyFont="1" applyFill="1" applyBorder="1" applyAlignment="1">
      <alignment horizontal="center" vertical="center"/>
    </xf>
    <xf numFmtId="0" fontId="18" fillId="0" borderId="56" xfId="0" applyFont="1" applyFill="1" applyBorder="1" applyAlignment="1" applyProtection="1">
      <alignment horizontal="center" vertical="center"/>
      <protection locked="0"/>
    </xf>
    <xf numFmtId="0" fontId="21" fillId="0" borderId="48" xfId="0" applyFont="1" applyFill="1" applyBorder="1" applyAlignment="1" applyProtection="1">
      <alignment horizontal="center" vertical="center" shrinkToFit="1"/>
      <protection locked="0"/>
    </xf>
    <xf numFmtId="0" fontId="18" fillId="6" borderId="48" xfId="0" applyFont="1" applyFill="1" applyBorder="1" applyAlignment="1">
      <alignment horizontal="left" vertical="center"/>
    </xf>
    <xf numFmtId="0" fontId="21" fillId="0" borderId="56" xfId="0" applyFont="1" applyFill="1" applyBorder="1" applyAlignment="1" applyProtection="1">
      <alignment horizontal="center" vertical="center" shrinkToFit="1"/>
      <protection locked="0"/>
    </xf>
    <xf numFmtId="177" fontId="18" fillId="6" borderId="0" xfId="1" applyNumberFormat="1" applyFont="1" applyFill="1" applyBorder="1" applyAlignment="1">
      <alignment horizontal="right"/>
    </xf>
    <xf numFmtId="177" fontId="18" fillId="0" borderId="47" xfId="1" applyNumberFormat="1" applyFont="1" applyFill="1" applyBorder="1" applyAlignment="1" applyProtection="1">
      <alignment horizontal="right" vertical="center" shrinkToFit="1"/>
      <protection locked="0"/>
    </xf>
    <xf numFmtId="177" fontId="18" fillId="0" borderId="51" xfId="1" applyNumberFormat="1" applyFont="1" applyFill="1" applyBorder="1" applyAlignment="1" applyProtection="1">
      <alignment horizontal="right" vertical="center" shrinkToFit="1"/>
      <protection locked="0"/>
    </xf>
    <xf numFmtId="177" fontId="18" fillId="0" borderId="57" xfId="1" applyNumberFormat="1" applyFont="1" applyFill="1" applyBorder="1" applyAlignment="1" applyProtection="1">
      <alignment horizontal="right" vertical="center" shrinkToFit="1"/>
      <protection locked="0"/>
    </xf>
    <xf numFmtId="177" fontId="18" fillId="0" borderId="1" xfId="1" applyNumberFormat="1" applyFont="1" applyFill="1" applyBorder="1" applyAlignment="1" applyProtection="1">
      <alignment horizontal="right" vertical="center" shrinkToFit="1"/>
      <protection locked="0"/>
    </xf>
    <xf numFmtId="49" fontId="18" fillId="0" borderId="56" xfId="0" applyNumberFormat="1" applyFont="1" applyFill="1" applyBorder="1" applyAlignment="1" applyProtection="1">
      <alignment horizontal="center" vertical="center"/>
      <protection locked="0"/>
    </xf>
    <xf numFmtId="0" fontId="18" fillId="0" borderId="47" xfId="0" applyFont="1" applyFill="1" applyBorder="1" applyAlignment="1" applyProtection="1">
      <alignment horizontal="center" vertical="center"/>
      <protection locked="0"/>
    </xf>
    <xf numFmtId="0" fontId="18" fillId="0" borderId="51" xfId="0" applyFont="1" applyFill="1" applyBorder="1" applyAlignment="1" applyProtection="1">
      <alignment horizontal="center" vertical="center"/>
      <protection locked="0"/>
    </xf>
    <xf numFmtId="0" fontId="22" fillId="6" borderId="0" xfId="0" applyFont="1" applyFill="1" applyBorder="1" applyAlignment="1">
      <alignment shrinkToFit="1"/>
    </xf>
    <xf numFmtId="0" fontId="18" fillId="6" borderId="63" xfId="0" applyFont="1" applyFill="1" applyBorder="1" applyAlignment="1">
      <alignment horizontal="center" vertical="center"/>
    </xf>
    <xf numFmtId="0" fontId="18" fillId="6" borderId="64" xfId="0" applyFont="1" applyFill="1" applyBorder="1" applyAlignment="1">
      <alignment horizontal="center" vertical="center"/>
    </xf>
    <xf numFmtId="0" fontId="18" fillId="4" borderId="57" xfId="0" applyFont="1" applyFill="1" applyBorder="1" applyAlignment="1">
      <alignment horizontal="left" vertical="center" shrinkToFit="1"/>
    </xf>
    <xf numFmtId="0" fontId="18" fillId="0" borderId="57" xfId="0" applyFont="1" applyFill="1" applyBorder="1" applyAlignment="1" applyProtection="1">
      <alignment horizontal="center" vertical="center"/>
      <protection locked="0"/>
    </xf>
    <xf numFmtId="0" fontId="18" fillId="6" borderId="58" xfId="0" applyFont="1" applyFill="1" applyBorder="1" applyAlignment="1">
      <alignment horizontal="center" vertical="center"/>
    </xf>
    <xf numFmtId="0" fontId="23" fillId="6" borderId="46" xfId="0" applyFont="1" applyFill="1" applyBorder="1" applyAlignment="1">
      <alignment vertical="center"/>
    </xf>
    <xf numFmtId="177" fontId="18" fillId="0" borderId="48" xfId="1" applyNumberFormat="1" applyFont="1" applyFill="1" applyBorder="1" applyAlignment="1" applyProtection="1">
      <alignment horizontal="right" vertical="center" shrinkToFit="1"/>
      <protection locked="0"/>
    </xf>
    <xf numFmtId="0" fontId="18" fillId="0" borderId="63" xfId="0" applyFont="1" applyFill="1" applyBorder="1" applyAlignment="1" applyProtection="1">
      <alignment horizontal="left" vertical="center"/>
      <protection locked="0"/>
    </xf>
    <xf numFmtId="0" fontId="18" fillId="0" borderId="65" xfId="0" applyFont="1" applyFill="1" applyBorder="1" applyAlignment="1" applyProtection="1">
      <alignment horizontal="left" vertical="center"/>
      <protection locked="0"/>
    </xf>
    <xf numFmtId="0" fontId="18" fillId="0" borderId="64" xfId="0" applyFont="1" applyFill="1" applyBorder="1" applyAlignment="1" applyProtection="1">
      <alignment horizontal="left" vertical="center"/>
      <protection locked="0"/>
    </xf>
    <xf numFmtId="0" fontId="23" fillId="6" borderId="0" xfId="0" applyFont="1" applyFill="1" applyBorder="1" applyAlignment="1">
      <alignment vertical="center"/>
    </xf>
    <xf numFmtId="0" fontId="18" fillId="6" borderId="52" xfId="0" applyFont="1" applyFill="1" applyBorder="1" applyAlignment="1">
      <alignment horizontal="center" vertical="center"/>
    </xf>
    <xf numFmtId="0" fontId="18" fillId="6" borderId="55" xfId="0" applyFont="1" applyFill="1" applyBorder="1" applyAlignment="1">
      <alignment horizontal="center" vertical="center"/>
    </xf>
    <xf numFmtId="0" fontId="18" fillId="6" borderId="3" xfId="0" applyFont="1" applyFill="1" applyBorder="1" applyAlignment="1">
      <alignment horizontal="left" vertical="center"/>
    </xf>
    <xf numFmtId="0" fontId="18" fillId="0" borderId="47" xfId="0" applyFont="1" applyFill="1" applyBorder="1" applyAlignment="1" applyProtection="1">
      <alignment horizontal="left" vertical="center"/>
      <protection locked="0"/>
    </xf>
    <xf numFmtId="178" fontId="18" fillId="6" borderId="47" xfId="0" applyNumberFormat="1" applyFont="1" applyFill="1" applyBorder="1" applyAlignment="1">
      <alignment horizontal="right" vertical="center" shrinkToFit="1"/>
    </xf>
    <xf numFmtId="178" fontId="18" fillId="6" borderId="66" xfId="0" applyNumberFormat="1" applyFont="1" applyFill="1" applyBorder="1" applyAlignment="1">
      <alignment horizontal="right" vertical="center" shrinkToFit="1"/>
    </xf>
    <xf numFmtId="179" fontId="18" fillId="6" borderId="61" xfId="0" applyNumberFormat="1" applyFont="1" applyFill="1" applyBorder="1" applyAlignment="1" applyProtection="1">
      <alignment horizontal="right" vertical="center" shrinkToFit="1"/>
      <protection locked="0"/>
    </xf>
    <xf numFmtId="179" fontId="18" fillId="6" borderId="51" xfId="0" applyNumberFormat="1" applyFont="1" applyFill="1" applyBorder="1" applyAlignment="1" applyProtection="1">
      <alignment horizontal="right" vertical="center" shrinkToFit="1"/>
      <protection locked="0"/>
    </xf>
    <xf numFmtId="180" fontId="18" fillId="6" borderId="0" xfId="0" applyNumberFormat="1" applyFont="1" applyFill="1" applyBorder="1" applyAlignment="1">
      <alignment horizontal="center" shrinkToFit="1"/>
    </xf>
    <xf numFmtId="0" fontId="18" fillId="6" borderId="67" xfId="0" applyFont="1" applyFill="1" applyBorder="1" applyAlignment="1">
      <alignment horizontal="left" vertical="center"/>
    </xf>
    <xf numFmtId="0" fontId="18" fillId="6" borderId="64" xfId="0" applyFont="1" applyFill="1" applyBorder="1" applyAlignment="1">
      <alignment horizontal="left" vertical="center"/>
    </xf>
    <xf numFmtId="0" fontId="18" fillId="6" borderId="62" xfId="0" applyFont="1" applyFill="1" applyBorder="1" applyAlignment="1">
      <alignment horizontal="left" vertical="center"/>
    </xf>
    <xf numFmtId="0" fontId="24" fillId="6" borderId="57" xfId="0" applyFont="1" applyFill="1" applyBorder="1" applyAlignment="1">
      <alignment horizontal="left" vertical="center" wrapText="1"/>
    </xf>
    <xf numFmtId="0" fontId="24" fillId="6" borderId="63" xfId="0" applyFont="1" applyFill="1" applyBorder="1" applyAlignment="1">
      <alignment horizontal="left" vertical="center" wrapText="1"/>
    </xf>
    <xf numFmtId="0" fontId="24" fillId="6" borderId="64" xfId="0" applyFont="1" applyFill="1" applyBorder="1" applyAlignment="1">
      <alignment horizontal="left" vertical="center" wrapText="1"/>
    </xf>
    <xf numFmtId="0" fontId="23" fillId="6" borderId="46" xfId="0" applyFont="1" applyFill="1" applyBorder="1" applyAlignment="1">
      <alignment horizontal="left" vertical="center" wrapText="1"/>
    </xf>
    <xf numFmtId="0" fontId="24" fillId="6" borderId="1" xfId="0" applyFont="1" applyFill="1" applyBorder="1" applyAlignment="1">
      <alignment horizontal="left" vertical="center" wrapText="1"/>
    </xf>
    <xf numFmtId="0" fontId="24" fillId="6" borderId="58" xfId="0" applyFont="1" applyFill="1" applyBorder="1" applyAlignment="1">
      <alignment horizontal="left" vertical="center" wrapText="1"/>
    </xf>
    <xf numFmtId="0" fontId="24" fillId="6" borderId="49" xfId="0" applyFont="1" applyFill="1" applyBorder="1" applyAlignment="1">
      <alignment horizontal="left" vertical="center" wrapText="1"/>
    </xf>
    <xf numFmtId="0" fontId="23" fillId="6" borderId="0" xfId="0" applyFont="1" applyFill="1" applyBorder="1" applyAlignment="1">
      <alignment horizontal="left" vertical="center" wrapText="1"/>
    </xf>
    <xf numFmtId="49" fontId="18" fillId="0" borderId="57" xfId="0" applyNumberFormat="1" applyFont="1" applyFill="1" applyBorder="1" applyAlignment="1" applyProtection="1">
      <alignment horizontal="center" vertical="center"/>
      <protection locked="0"/>
    </xf>
    <xf numFmtId="181" fontId="18" fillId="0" borderId="1" xfId="0" applyNumberFormat="1" applyFont="1" applyFill="1" applyBorder="1" applyAlignment="1" applyProtection="1">
      <alignment horizontal="center" vertical="center"/>
      <protection locked="0"/>
    </xf>
    <xf numFmtId="0" fontId="18" fillId="6" borderId="0" xfId="0" applyFont="1" applyFill="1" applyBorder="1" applyAlignment="1"/>
    <xf numFmtId="0" fontId="21" fillId="0" borderId="57" xfId="0" applyFont="1" applyFill="1" applyBorder="1" applyAlignment="1" applyProtection="1">
      <alignment horizontal="center" vertical="center" shrinkToFit="1"/>
      <protection locked="0"/>
    </xf>
    <xf numFmtId="177" fontId="18" fillId="6" borderId="0" xfId="1" applyNumberFormat="1" applyFont="1" applyFill="1" applyBorder="1" applyAlignment="1"/>
    <xf numFmtId="0" fontId="18" fillId="6" borderId="46" xfId="0" applyFont="1" applyFill="1" applyBorder="1" applyAlignment="1">
      <alignment horizontal="center" vertical="center"/>
    </xf>
    <xf numFmtId="182" fontId="18" fillId="0" borderId="45" xfId="0" applyNumberFormat="1" applyFont="1" applyFill="1" applyBorder="1" applyAlignment="1" applyProtection="1">
      <alignment horizontal="center" vertical="center" shrinkToFit="1"/>
      <protection locked="0"/>
    </xf>
    <xf numFmtId="183" fontId="18" fillId="0" borderId="1" xfId="0" applyNumberFormat="1" applyFont="1" applyFill="1" applyBorder="1" applyAlignment="1" applyProtection="1">
      <alignment horizontal="center" vertical="center" shrinkToFit="1"/>
      <protection locked="0"/>
    </xf>
    <xf numFmtId="184" fontId="18" fillId="0" borderId="48" xfId="0" applyNumberFormat="1" applyFont="1" applyFill="1" applyBorder="1" applyAlignment="1" applyProtection="1">
      <alignment horizontal="center" vertical="center" shrinkToFit="1"/>
      <protection locked="0"/>
    </xf>
    <xf numFmtId="182" fontId="18" fillId="0" borderId="47" xfId="0" applyNumberFormat="1" applyFont="1" applyFill="1" applyBorder="1" applyAlignment="1" applyProtection="1">
      <alignment horizontal="center" vertical="center" shrinkToFit="1"/>
      <protection locked="0"/>
    </xf>
    <xf numFmtId="184" fontId="18" fillId="0" borderId="56" xfId="0" applyNumberFormat="1" applyFont="1" applyFill="1" applyBorder="1" applyAlignment="1" applyProtection="1">
      <alignment horizontal="center" vertical="center" shrinkToFit="1"/>
      <protection locked="0"/>
    </xf>
    <xf numFmtId="0" fontId="18" fillId="0" borderId="68" xfId="0" applyFont="1" applyFill="1" applyBorder="1" applyAlignment="1" applyProtection="1">
      <alignment horizontal="center" vertical="center"/>
      <protection locked="0"/>
    </xf>
    <xf numFmtId="0" fontId="18" fillId="0" borderId="4" xfId="0" applyFont="1" applyFill="1" applyBorder="1" applyAlignment="1" applyProtection="1">
      <alignment horizontal="center" vertical="center"/>
      <protection locked="0"/>
    </xf>
    <xf numFmtId="0" fontId="18" fillId="0" borderId="62" xfId="0" applyFont="1" applyFill="1" applyBorder="1" applyAlignment="1">
      <alignment horizontal="left" vertical="center"/>
    </xf>
    <xf numFmtId="0" fontId="18" fillId="0" borderId="64" xfId="0" applyFont="1" applyFill="1" applyBorder="1" applyAlignment="1">
      <alignment horizontal="left" vertical="center"/>
    </xf>
    <xf numFmtId="182" fontId="18" fillId="0" borderId="62" xfId="0" applyNumberFormat="1" applyFont="1" applyFill="1" applyBorder="1" applyAlignment="1" applyProtection="1">
      <alignment horizontal="center" vertical="center" shrinkToFit="1"/>
      <protection locked="0"/>
    </xf>
    <xf numFmtId="184" fontId="18" fillId="0" borderId="57" xfId="0" applyNumberFormat="1" applyFont="1" applyFill="1" applyBorder="1" applyAlignment="1" applyProtection="1">
      <alignment horizontal="center" vertical="center" shrinkToFit="1"/>
      <protection locked="0"/>
    </xf>
    <xf numFmtId="0" fontId="18" fillId="0" borderId="15" xfId="0" applyFont="1" applyFill="1" applyBorder="1" applyAlignment="1" applyProtection="1">
      <alignment horizontal="center" vertical="center"/>
      <protection locked="0"/>
    </xf>
    <xf numFmtId="0" fontId="18" fillId="0" borderId="16" xfId="0" applyFont="1" applyFill="1" applyBorder="1" applyAlignment="1" applyProtection="1">
      <alignment horizontal="center" vertical="center"/>
      <protection locked="0"/>
    </xf>
    <xf numFmtId="0" fontId="17" fillId="6" borderId="62" xfId="0" applyFont="1" applyFill="1" applyBorder="1" applyAlignment="1">
      <alignment horizontal="center" vertical="center" wrapText="1"/>
    </xf>
    <xf numFmtId="0" fontId="17" fillId="6" borderId="59" xfId="0" applyFont="1" applyFill="1" applyBorder="1" applyAlignment="1">
      <alignment horizontal="center" vertical="center" wrapText="1"/>
    </xf>
    <xf numFmtId="0" fontId="18" fillId="6" borderId="59" xfId="0" applyFont="1" applyFill="1" applyBorder="1">
      <alignment vertical="center"/>
    </xf>
    <xf numFmtId="0" fontId="19" fillId="6" borderId="59" xfId="0" applyFont="1" applyFill="1" applyBorder="1" applyAlignment="1">
      <alignment horizontal="left" vertical="top"/>
    </xf>
    <xf numFmtId="0" fontId="15" fillId="6" borderId="59" xfId="0" applyFont="1" applyFill="1" applyBorder="1">
      <alignment vertical="center"/>
    </xf>
    <xf numFmtId="0" fontId="23" fillId="6" borderId="59" xfId="0" applyFont="1" applyFill="1" applyBorder="1" applyAlignment="1">
      <alignment horizontal="left" vertical="center" wrapText="1"/>
    </xf>
    <xf numFmtId="0" fontId="15" fillId="7" borderId="45" xfId="0" applyFont="1" applyFill="1" applyBorder="1">
      <alignment vertical="center"/>
    </xf>
    <xf numFmtId="0" fontId="15" fillId="7" borderId="46" xfId="0" applyFont="1" applyFill="1" applyBorder="1">
      <alignment vertical="center"/>
    </xf>
    <xf numFmtId="0" fontId="18" fillId="7" borderId="46" xfId="0" applyFont="1" applyFill="1" applyBorder="1">
      <alignment vertical="center"/>
    </xf>
    <xf numFmtId="0" fontId="0" fillId="7" borderId="46" xfId="0" applyFont="1" applyFill="1" applyBorder="1" applyAlignment="1">
      <alignment vertical="center"/>
    </xf>
    <xf numFmtId="0" fontId="0" fillId="7" borderId="46" xfId="0" applyFill="1" applyBorder="1">
      <alignment vertical="center"/>
    </xf>
    <xf numFmtId="0" fontId="17" fillId="7" borderId="46" xfId="0" applyFont="1" applyFill="1" applyBorder="1" applyAlignment="1">
      <alignment vertical="center" wrapText="1"/>
    </xf>
    <xf numFmtId="0" fontId="18" fillId="7" borderId="46" xfId="0" applyFont="1" applyFill="1" applyBorder="1" applyAlignment="1"/>
    <xf numFmtId="0" fontId="18" fillId="5" borderId="46" xfId="0" applyFont="1" applyFill="1" applyBorder="1" applyAlignment="1"/>
    <xf numFmtId="0" fontId="0" fillId="7" borderId="47" xfId="0" applyFont="1" applyFill="1" applyBorder="1" applyAlignment="1">
      <alignment vertical="center"/>
    </xf>
    <xf numFmtId="0" fontId="18" fillId="7" borderId="0" xfId="0" applyFont="1" applyFill="1" applyBorder="1" applyAlignment="1">
      <alignment horizontal="left"/>
    </xf>
    <xf numFmtId="0" fontId="18" fillId="7" borderId="0" xfId="0" applyFont="1" applyFill="1" applyBorder="1" applyAlignment="1">
      <alignment horizontal="center" vertical="center"/>
    </xf>
    <xf numFmtId="0" fontId="18" fillId="7" borderId="0" xfId="0" applyFont="1" applyFill="1">
      <alignment vertical="center"/>
    </xf>
    <xf numFmtId="0" fontId="15" fillId="7" borderId="0" xfId="0" applyFont="1" applyFill="1" applyBorder="1">
      <alignment vertical="center"/>
    </xf>
    <xf numFmtId="0" fontId="17" fillId="7" borderId="0" xfId="0" applyFont="1" applyFill="1" applyBorder="1" applyAlignment="1">
      <alignment vertical="center" wrapText="1"/>
    </xf>
    <xf numFmtId="0" fontId="18" fillId="7" borderId="0" xfId="0" applyFont="1" applyFill="1" applyBorder="1" applyAlignment="1"/>
    <xf numFmtId="0" fontId="18" fillId="7" borderId="0" xfId="0" applyFont="1" applyFill="1" applyAlignment="1"/>
    <xf numFmtId="0" fontId="18" fillId="7" borderId="45" xfId="0" applyFont="1" applyFill="1" applyBorder="1" applyAlignment="1">
      <alignment horizontal="center" vertical="center"/>
    </xf>
    <xf numFmtId="0" fontId="18" fillId="7" borderId="69" xfId="0" applyFont="1" applyFill="1" applyBorder="1" applyAlignment="1">
      <alignment horizontal="center" vertical="center"/>
    </xf>
    <xf numFmtId="0" fontId="18" fillId="7" borderId="70" xfId="0" applyFont="1" applyFill="1" applyBorder="1" applyAlignment="1">
      <alignment horizontal="left" vertical="center"/>
    </xf>
    <xf numFmtId="0" fontId="18" fillId="7" borderId="55" xfId="0" applyFont="1" applyFill="1" applyBorder="1" applyAlignment="1">
      <alignment horizontal="left" vertical="center"/>
    </xf>
    <xf numFmtId="0" fontId="25" fillId="7" borderId="0" xfId="0" applyFont="1" applyFill="1" applyBorder="1" applyAlignment="1">
      <alignment vertical="top"/>
    </xf>
    <xf numFmtId="0" fontId="18" fillId="7" borderId="46" xfId="0" applyFont="1" applyFill="1" applyBorder="1" applyAlignment="1">
      <alignment horizontal="center" vertical="center"/>
    </xf>
    <xf numFmtId="0" fontId="25" fillId="7" borderId="0" xfId="0" applyFont="1" applyFill="1" applyAlignment="1">
      <alignment horizontal="left" vertical="top"/>
    </xf>
    <xf numFmtId="0" fontId="15" fillId="7" borderId="45" xfId="0" applyFont="1" applyFill="1" applyBorder="1" applyAlignment="1">
      <alignment horizontal="center" vertical="center"/>
    </xf>
    <xf numFmtId="0" fontId="15" fillId="7" borderId="55" xfId="0" applyFont="1" applyFill="1" applyBorder="1" applyAlignment="1">
      <alignment horizontal="center" vertical="center"/>
    </xf>
    <xf numFmtId="0" fontId="15" fillId="7" borderId="1" xfId="0" applyFont="1" applyFill="1" applyBorder="1" applyAlignment="1">
      <alignment horizontal="distributed" vertical="center"/>
    </xf>
    <xf numFmtId="0" fontId="15" fillId="7" borderId="0" xfId="0" applyFont="1" applyFill="1" applyAlignment="1">
      <alignment horizontal="distributed" vertical="center"/>
    </xf>
    <xf numFmtId="0" fontId="18" fillId="7" borderId="47" xfId="0" applyFont="1" applyFill="1" applyBorder="1" applyAlignment="1">
      <alignment horizontal="center" vertical="center"/>
    </xf>
    <xf numFmtId="0" fontId="18" fillId="7" borderId="4" xfId="0" applyFont="1" applyFill="1" applyBorder="1" applyAlignment="1">
      <alignment horizontal="center" vertical="center"/>
    </xf>
    <xf numFmtId="0" fontId="18" fillId="7" borderId="3" xfId="0" applyFont="1" applyFill="1" applyBorder="1" applyAlignment="1">
      <alignment horizontal="left" vertical="center"/>
    </xf>
    <xf numFmtId="0" fontId="18" fillId="7" borderId="51" xfId="0" applyFont="1" applyFill="1" applyBorder="1" applyAlignment="1">
      <alignment horizontal="left" vertical="center"/>
    </xf>
    <xf numFmtId="0" fontId="15" fillId="7" borderId="47" xfId="0" applyFont="1" applyFill="1" applyBorder="1" applyAlignment="1">
      <alignment horizontal="center" vertical="center"/>
    </xf>
    <xf numFmtId="0" fontId="15" fillId="7" borderId="51" xfId="0" applyFont="1" applyFill="1" applyBorder="1" applyAlignment="1">
      <alignment horizontal="center" vertical="center"/>
    </xf>
    <xf numFmtId="0" fontId="15" fillId="4" borderId="47" xfId="0" applyFont="1" applyFill="1" applyBorder="1" applyAlignment="1" applyProtection="1">
      <alignment horizontal="center" vertical="center"/>
      <protection locked="0"/>
    </xf>
    <xf numFmtId="0" fontId="15" fillId="4" borderId="51" xfId="0" applyFont="1" applyFill="1" applyBorder="1" applyAlignment="1" applyProtection="1">
      <alignment horizontal="center" vertical="center"/>
      <protection locked="0"/>
    </xf>
    <xf numFmtId="0" fontId="18" fillId="7" borderId="62" xfId="0" applyFont="1" applyFill="1" applyBorder="1" applyAlignment="1">
      <alignment horizontal="center" vertical="center"/>
    </xf>
    <xf numFmtId="0" fontId="18" fillId="7" borderId="71" xfId="0" applyFont="1" applyFill="1" applyBorder="1" applyAlignment="1">
      <alignment horizontal="center" vertical="center"/>
    </xf>
    <xf numFmtId="0" fontId="18" fillId="7" borderId="67" xfId="0" applyFont="1" applyFill="1" applyBorder="1" applyAlignment="1">
      <alignment horizontal="left" vertical="center"/>
    </xf>
    <xf numFmtId="0" fontId="18" fillId="7" borderId="64" xfId="0" applyFont="1" applyFill="1" applyBorder="1" applyAlignment="1">
      <alignment horizontal="left" vertical="center"/>
    </xf>
    <xf numFmtId="0" fontId="18" fillId="7" borderId="59" xfId="0" applyFont="1" applyFill="1" applyBorder="1" applyAlignment="1">
      <alignment horizontal="center" vertical="center"/>
    </xf>
    <xf numFmtId="0" fontId="15" fillId="7" borderId="72" xfId="0" applyFont="1" applyFill="1" applyBorder="1" applyAlignment="1">
      <alignment horizontal="distributed" vertical="center"/>
    </xf>
    <xf numFmtId="177" fontId="18" fillId="7" borderId="51" xfId="1" applyNumberFormat="1" applyFont="1" applyFill="1" applyBorder="1" applyAlignment="1">
      <alignment horizontal="right" vertical="center"/>
    </xf>
    <xf numFmtId="177" fontId="18" fillId="4" borderId="46" xfId="1" applyNumberFormat="1" applyFont="1" applyFill="1" applyBorder="1" applyAlignment="1" applyProtection="1">
      <alignment horizontal="right" vertical="center" shrinkToFit="1"/>
      <protection locked="0"/>
    </xf>
    <xf numFmtId="177" fontId="18" fillId="4" borderId="55" xfId="1" applyNumberFormat="1" applyFont="1" applyFill="1" applyBorder="1" applyAlignment="1" applyProtection="1">
      <alignment horizontal="right" vertical="center" shrinkToFit="1"/>
      <protection locked="0"/>
    </xf>
    <xf numFmtId="177" fontId="18" fillId="4" borderId="47" xfId="1" applyNumberFormat="1" applyFont="1" applyFill="1" applyBorder="1" applyAlignment="1" applyProtection="1">
      <alignment horizontal="right" vertical="center" shrinkToFit="1"/>
      <protection locked="0"/>
    </xf>
    <xf numFmtId="177" fontId="18" fillId="4" borderId="51" xfId="1" applyNumberFormat="1" applyFont="1" applyFill="1" applyBorder="1" applyAlignment="1" applyProtection="1">
      <alignment horizontal="right" vertical="center" shrinkToFit="1"/>
      <protection locked="0"/>
    </xf>
    <xf numFmtId="177" fontId="18" fillId="7" borderId="51" xfId="1" applyNumberFormat="1" applyFont="1" applyFill="1" applyBorder="1" applyAlignment="1">
      <alignment horizontal="right"/>
    </xf>
    <xf numFmtId="177" fontId="18" fillId="7" borderId="45" xfId="1" applyNumberFormat="1" applyFont="1" applyFill="1" applyBorder="1" applyAlignment="1">
      <alignment horizontal="right" vertical="center"/>
    </xf>
    <xf numFmtId="177" fontId="18" fillId="7" borderId="46" xfId="1" applyNumberFormat="1" applyFont="1" applyFill="1" applyBorder="1" applyAlignment="1">
      <alignment horizontal="right" vertical="center"/>
    </xf>
    <xf numFmtId="177" fontId="18" fillId="7" borderId="1" xfId="1" applyNumberFormat="1" applyFont="1" applyFill="1" applyBorder="1" applyAlignment="1">
      <alignment horizontal="right" vertical="center"/>
    </xf>
    <xf numFmtId="0" fontId="15" fillId="0" borderId="1" xfId="0" applyFont="1" applyFill="1" applyBorder="1" applyAlignment="1" applyProtection="1">
      <alignment horizontal="left" vertical="center" indent="1"/>
      <protection locked="0"/>
    </xf>
    <xf numFmtId="0" fontId="15" fillId="7" borderId="73" xfId="0" applyFont="1" applyFill="1" applyBorder="1" applyAlignment="1">
      <alignment horizontal="center" vertical="center"/>
    </xf>
    <xf numFmtId="0" fontId="15" fillId="7" borderId="69" xfId="0" applyFont="1" applyFill="1" applyBorder="1" applyAlignment="1">
      <alignment horizontal="center" vertical="center"/>
    </xf>
    <xf numFmtId="0" fontId="15" fillId="0" borderId="74" xfId="0" applyFont="1" applyFill="1" applyBorder="1" applyAlignment="1" applyProtection="1">
      <alignment horizontal="left" vertical="center" indent="1"/>
      <protection locked="0"/>
    </xf>
    <xf numFmtId="0" fontId="15" fillId="0" borderId="75" xfId="0" applyFont="1" applyFill="1" applyBorder="1" applyAlignment="1" applyProtection="1">
      <alignment horizontal="left" vertical="center" indent="1"/>
      <protection locked="0"/>
    </xf>
    <xf numFmtId="0" fontId="15" fillId="7" borderId="76" xfId="0" applyFont="1" applyFill="1" applyBorder="1" applyAlignment="1">
      <alignment horizontal="center" vertical="center"/>
    </xf>
    <xf numFmtId="0" fontId="15" fillId="7" borderId="0" xfId="0" applyFont="1" applyFill="1" applyAlignment="1">
      <alignment horizontal="center" vertical="center"/>
    </xf>
    <xf numFmtId="0" fontId="23" fillId="7" borderId="0" xfId="0" applyFont="1" applyFill="1" applyBorder="1" applyAlignment="1">
      <alignment vertical="center"/>
    </xf>
    <xf numFmtId="177" fontId="18" fillId="4" borderId="0" xfId="1" applyNumberFormat="1" applyFont="1" applyFill="1" applyBorder="1" applyAlignment="1" applyProtection="1">
      <alignment horizontal="right" vertical="center" shrinkToFit="1"/>
      <protection locked="0"/>
    </xf>
    <xf numFmtId="177" fontId="18" fillId="7" borderId="47" xfId="1" applyNumberFormat="1" applyFont="1" applyFill="1" applyBorder="1" applyAlignment="1">
      <alignment horizontal="right" vertical="center"/>
    </xf>
    <xf numFmtId="177" fontId="18" fillId="7" borderId="0" xfId="1" applyNumberFormat="1" applyFont="1" applyFill="1" applyBorder="1" applyAlignment="1">
      <alignment horizontal="right" vertical="center"/>
    </xf>
    <xf numFmtId="0" fontId="15" fillId="7" borderId="66" xfId="0" applyFont="1" applyFill="1" applyBorder="1" applyAlignment="1">
      <alignment horizontal="center" vertical="center"/>
    </xf>
    <xf numFmtId="0" fontId="15" fillId="7" borderId="4" xfId="0" applyFont="1" applyFill="1" applyBorder="1" applyAlignment="1">
      <alignment horizontal="center" vertical="center"/>
    </xf>
    <xf numFmtId="0" fontId="15" fillId="0" borderId="77" xfId="0" applyFont="1" applyFill="1" applyBorder="1" applyAlignment="1" applyProtection="1">
      <alignment horizontal="left" vertical="center" indent="1"/>
      <protection locked="0"/>
    </xf>
    <xf numFmtId="0" fontId="15" fillId="0" borderId="78" xfId="0" applyFont="1" applyFill="1" applyBorder="1" applyAlignment="1" applyProtection="1">
      <alignment horizontal="left" vertical="center" indent="1"/>
      <protection locked="0"/>
    </xf>
    <xf numFmtId="0" fontId="15" fillId="7" borderId="79" xfId="0" applyFont="1" applyFill="1" applyBorder="1" applyAlignment="1">
      <alignment horizontal="center" vertical="center"/>
    </xf>
    <xf numFmtId="49" fontId="15" fillId="0" borderId="66" xfId="0" applyNumberFormat="1" applyFont="1" applyFill="1" applyBorder="1" applyAlignment="1" applyProtection="1">
      <alignment horizontal="center" vertical="center"/>
      <protection locked="0"/>
    </xf>
    <xf numFmtId="49" fontId="15" fillId="0" borderId="4" xfId="0" applyNumberFormat="1" applyFont="1" applyFill="1" applyBorder="1" applyAlignment="1" applyProtection="1">
      <alignment horizontal="center" vertical="center"/>
      <protection locked="0"/>
    </xf>
    <xf numFmtId="49" fontId="15" fillId="0" borderId="47" xfId="0" applyNumberFormat="1" applyFont="1" applyFill="1" applyBorder="1" applyAlignment="1" applyProtection="1">
      <alignment horizontal="center" vertical="center"/>
      <protection locked="0"/>
    </xf>
    <xf numFmtId="180" fontId="11" fillId="0" borderId="51" xfId="2" applyNumberFormat="1" applyBorder="1" applyAlignment="1" applyProtection="1">
      <alignment horizontal="left" vertical="center"/>
      <protection locked="0"/>
    </xf>
    <xf numFmtId="177" fontId="18" fillId="7" borderId="48" xfId="1" applyNumberFormat="1" applyFont="1" applyFill="1" applyBorder="1" applyAlignment="1">
      <alignment horizontal="right" vertical="center"/>
    </xf>
    <xf numFmtId="180" fontId="15" fillId="0" borderId="51" xfId="0" applyNumberFormat="1" applyFont="1" applyBorder="1" applyAlignment="1" applyProtection="1">
      <alignment horizontal="left" vertical="center"/>
      <protection locked="0"/>
    </xf>
    <xf numFmtId="0" fontId="18" fillId="7" borderId="0" xfId="0" applyFont="1" applyFill="1" applyBorder="1" applyAlignment="1">
      <alignment horizontal="left" vertical="center"/>
    </xf>
    <xf numFmtId="0" fontId="18" fillId="7" borderId="47" xfId="0" applyFont="1" applyFill="1" applyBorder="1" applyAlignment="1">
      <alignment horizontal="left" vertical="center"/>
    </xf>
    <xf numFmtId="0" fontId="18" fillId="7" borderId="57" xfId="0" applyFont="1" applyFill="1" applyBorder="1" applyAlignment="1">
      <alignment horizontal="left" vertical="center"/>
    </xf>
    <xf numFmtId="0" fontId="15" fillId="7" borderId="62" xfId="0" applyFont="1" applyFill="1" applyBorder="1" applyAlignment="1">
      <alignment horizontal="center" vertical="center"/>
    </xf>
    <xf numFmtId="0" fontId="15" fillId="7" borderId="64" xfId="0" applyFont="1" applyFill="1" applyBorder="1" applyAlignment="1">
      <alignment horizontal="center" vertical="center"/>
    </xf>
    <xf numFmtId="0" fontId="18" fillId="7" borderId="0" xfId="0" applyFont="1" applyFill="1" applyAlignment="1">
      <alignment horizontal="center" vertical="center"/>
    </xf>
    <xf numFmtId="0" fontId="18" fillId="7" borderId="1" xfId="0" applyFont="1" applyFill="1" applyBorder="1" applyAlignment="1">
      <alignment horizontal="left" vertical="center"/>
    </xf>
    <xf numFmtId="0" fontId="24" fillId="7" borderId="46" xfId="0" applyFont="1" applyFill="1" applyBorder="1" applyAlignment="1">
      <alignment horizontal="left" vertical="center" wrapText="1"/>
    </xf>
    <xf numFmtId="0" fontId="24" fillId="7" borderId="0" xfId="0" applyFont="1" applyFill="1" applyBorder="1" applyAlignment="1">
      <alignment horizontal="left" vertical="center" wrapText="1"/>
    </xf>
    <xf numFmtId="49" fontId="15" fillId="7" borderId="66" xfId="0" applyNumberFormat="1" applyFont="1" applyFill="1" applyBorder="1" applyAlignment="1">
      <alignment horizontal="center" vertical="center"/>
    </xf>
    <xf numFmtId="49" fontId="15" fillId="7" borderId="4" xfId="0" applyNumberFormat="1" applyFont="1" applyFill="1" applyBorder="1" applyAlignment="1">
      <alignment horizontal="center" vertical="center"/>
    </xf>
    <xf numFmtId="0" fontId="15" fillId="0" borderId="80" xfId="0" applyFont="1" applyFill="1" applyBorder="1" applyAlignment="1" applyProtection="1">
      <alignment horizontal="left" vertical="center" indent="1"/>
      <protection locked="0"/>
    </xf>
    <xf numFmtId="0" fontId="15" fillId="0" borderId="81" xfId="0" applyFont="1" applyFill="1" applyBorder="1" applyAlignment="1" applyProtection="1">
      <alignment horizontal="left" vertical="center" indent="1"/>
      <protection locked="0"/>
    </xf>
    <xf numFmtId="49" fontId="15" fillId="7" borderId="47" xfId="0" applyNumberFormat="1" applyFont="1" applyFill="1" applyBorder="1" applyAlignment="1">
      <alignment vertical="center"/>
    </xf>
    <xf numFmtId="0" fontId="26" fillId="7" borderId="25" xfId="0" applyFont="1" applyFill="1" applyBorder="1" applyAlignment="1">
      <alignment horizontal="left" vertical="center"/>
    </xf>
    <xf numFmtId="0" fontId="26" fillId="7" borderId="0" xfId="0" applyFont="1" applyFill="1" applyBorder="1" applyAlignment="1">
      <alignment horizontal="left" vertical="center"/>
    </xf>
    <xf numFmtId="0" fontId="18" fillId="7" borderId="51" xfId="0" applyFont="1" applyFill="1" applyBorder="1" applyAlignment="1">
      <alignment horizontal="left"/>
    </xf>
    <xf numFmtId="0" fontId="18" fillId="7" borderId="59" xfId="0" applyFont="1" applyFill="1" applyBorder="1" applyAlignment="1">
      <alignment horizontal="left" vertical="center"/>
    </xf>
    <xf numFmtId="0" fontId="18" fillId="7" borderId="62" xfId="0" applyFont="1" applyFill="1" applyBorder="1" applyAlignment="1">
      <alignment horizontal="left" vertical="center"/>
    </xf>
    <xf numFmtId="0" fontId="18" fillId="7" borderId="51" xfId="0" applyFont="1" applyFill="1" applyBorder="1" applyAlignment="1">
      <alignment horizontal="left" vertical="center" shrinkToFit="1"/>
    </xf>
    <xf numFmtId="0" fontId="23" fillId="7" borderId="46" xfId="0" applyFont="1" applyFill="1" applyBorder="1" applyAlignment="1">
      <alignment horizontal="left" vertical="center" wrapText="1"/>
    </xf>
    <xf numFmtId="0" fontId="18" fillId="7" borderId="0" xfId="0" applyFont="1" applyFill="1" applyBorder="1" applyAlignment="1">
      <alignment horizontal="left" vertical="center" shrinkToFit="1"/>
    </xf>
    <xf numFmtId="0" fontId="15" fillId="7" borderId="47" xfId="0" applyFont="1" applyFill="1" applyBorder="1">
      <alignment vertical="center"/>
    </xf>
    <xf numFmtId="0" fontId="23" fillId="7" borderId="0" xfId="0" applyFont="1" applyFill="1" applyBorder="1" applyAlignment="1">
      <alignment horizontal="left" vertical="center" wrapText="1"/>
    </xf>
    <xf numFmtId="0" fontId="15" fillId="7" borderId="0" xfId="0" applyFont="1" applyFill="1">
      <alignment vertical="center"/>
    </xf>
    <xf numFmtId="49" fontId="15" fillId="0" borderId="47" xfId="0" applyNumberFormat="1" applyFont="1" applyFill="1" applyBorder="1" applyAlignment="1" applyProtection="1">
      <alignment horizontal="left" vertical="center"/>
      <protection locked="0"/>
    </xf>
    <xf numFmtId="0" fontId="18" fillId="7" borderId="47" xfId="0" applyFont="1" applyFill="1" applyBorder="1" applyAlignment="1"/>
    <xf numFmtId="0" fontId="23" fillId="7" borderId="0" xfId="0" applyFont="1" applyFill="1" applyBorder="1" applyAlignment="1">
      <alignment vertical="center" wrapText="1"/>
    </xf>
    <xf numFmtId="49" fontId="15" fillId="0" borderId="82" xfId="0" applyNumberFormat="1" applyFont="1" applyFill="1" applyBorder="1" applyAlignment="1" applyProtection="1">
      <alignment horizontal="center" vertical="center"/>
      <protection locked="0"/>
    </xf>
    <xf numFmtId="49" fontId="15" fillId="0" borderId="16" xfId="0" applyNumberFormat="1" applyFont="1" applyFill="1" applyBorder="1" applyAlignment="1" applyProtection="1">
      <alignment horizontal="center" vertical="center"/>
      <protection locked="0"/>
    </xf>
    <xf numFmtId="0" fontId="15" fillId="7" borderId="83" xfId="0" applyFont="1" applyFill="1" applyBorder="1" applyAlignment="1">
      <alignment horizontal="center" vertical="center" wrapText="1"/>
    </xf>
    <xf numFmtId="0" fontId="15" fillId="7" borderId="25" xfId="0" applyFont="1" applyFill="1" applyBorder="1" applyAlignment="1">
      <alignment horizontal="center" vertical="center" wrapText="1"/>
    </xf>
    <xf numFmtId="0" fontId="15" fillId="7" borderId="0" xfId="0" applyFont="1" applyFill="1" applyAlignment="1">
      <alignment horizontal="center" vertical="center" wrapText="1"/>
    </xf>
    <xf numFmtId="0" fontId="15" fillId="7" borderId="47" xfId="0" applyFont="1" applyFill="1" applyBorder="1" applyAlignment="1">
      <alignment horizontal="center" vertical="center" wrapText="1"/>
    </xf>
    <xf numFmtId="49" fontId="15" fillId="0" borderId="62" xfId="0" applyNumberFormat="1" applyFont="1" applyFill="1" applyBorder="1" applyAlignment="1" applyProtection="1">
      <alignment horizontal="left" vertical="center"/>
      <protection locked="0"/>
    </xf>
    <xf numFmtId="180" fontId="15" fillId="0" borderId="64" xfId="0" applyNumberFormat="1" applyFont="1" applyFill="1" applyBorder="1" applyAlignment="1" applyProtection="1">
      <alignment horizontal="left" vertical="center"/>
      <protection locked="0"/>
    </xf>
    <xf numFmtId="0" fontId="18" fillId="7" borderId="62" xfId="0" applyFont="1" applyFill="1" applyBorder="1">
      <alignment vertical="center"/>
    </xf>
    <xf numFmtId="0" fontId="23" fillId="7" borderId="59" xfId="0" applyFont="1" applyFill="1" applyBorder="1" applyAlignment="1">
      <alignment vertical="center" wrapText="1"/>
    </xf>
    <xf numFmtId="0" fontId="23" fillId="7" borderId="59" xfId="0" applyFont="1" applyFill="1" applyBorder="1" applyAlignment="1">
      <alignment horizontal="left" vertical="center" wrapText="1"/>
    </xf>
    <xf numFmtId="0" fontId="25" fillId="7" borderId="59" xfId="0" applyFont="1" applyFill="1" applyBorder="1" applyAlignment="1">
      <alignment vertical="top"/>
    </xf>
    <xf numFmtId="0" fontId="15" fillId="7" borderId="59" xfId="0" applyFont="1" applyFill="1" applyBorder="1">
      <alignment vertical="center"/>
    </xf>
    <xf numFmtId="0" fontId="25" fillId="7" borderId="59" xfId="0" applyFont="1" applyFill="1" applyBorder="1" applyAlignment="1">
      <alignment horizontal="left" vertical="top"/>
    </xf>
    <xf numFmtId="0" fontId="24" fillId="7" borderId="59" xfId="0" applyFont="1" applyFill="1" applyBorder="1" applyAlignment="1">
      <alignment horizontal="left" vertical="center" wrapText="1"/>
    </xf>
    <xf numFmtId="0" fontId="17" fillId="7" borderId="59" xfId="0" applyFont="1" applyFill="1" applyBorder="1" applyAlignment="1">
      <alignment vertical="center" wrapText="1"/>
    </xf>
    <xf numFmtId="0" fontId="15" fillId="8" borderId="46" xfId="0" applyFont="1" applyFill="1" applyBorder="1">
      <alignment vertical="center"/>
    </xf>
    <xf numFmtId="0" fontId="18" fillId="8" borderId="46" xfId="0" applyFont="1" applyFill="1" applyBorder="1">
      <alignment vertical="center"/>
    </xf>
    <xf numFmtId="0" fontId="18" fillId="5" borderId="46" xfId="0" applyFont="1" applyFill="1" applyBorder="1">
      <alignment vertical="center"/>
    </xf>
    <xf numFmtId="0" fontId="0" fillId="0" borderId="0" xfId="0" applyFont="1" applyFill="1">
      <alignment vertical="center"/>
    </xf>
    <xf numFmtId="0" fontId="15" fillId="0" borderId="0" xfId="0" applyFont="1">
      <alignment vertical="center"/>
    </xf>
    <xf numFmtId="0" fontId="15" fillId="8" borderId="0" xfId="0" applyFont="1" applyFill="1" applyAlignment="1">
      <alignment horizontal="left" vertical="top" wrapText="1"/>
    </xf>
    <xf numFmtId="0" fontId="27" fillId="8" borderId="0" xfId="0" applyFont="1" applyFill="1" applyBorder="1" applyAlignment="1"/>
    <xf numFmtId="0" fontId="27" fillId="8" borderId="0" xfId="0" applyFont="1" applyFill="1" applyAlignment="1"/>
    <xf numFmtId="0" fontId="18" fillId="8" borderId="0" xfId="0" applyFont="1" applyFill="1">
      <alignment vertical="center"/>
    </xf>
    <xf numFmtId="0" fontId="27" fillId="8" borderId="0" xfId="0" applyFont="1" applyFill="1">
      <alignment vertical="center"/>
    </xf>
    <xf numFmtId="0" fontId="15" fillId="8" borderId="0" xfId="0" applyFont="1" applyFill="1">
      <alignment vertical="center"/>
    </xf>
    <xf numFmtId="0" fontId="27" fillId="8" borderId="0" xfId="0" applyFont="1" applyFill="1" applyBorder="1" applyAlignment="1">
      <alignment vertical="center"/>
    </xf>
    <xf numFmtId="0" fontId="18" fillId="8" borderId="0" xfId="0" applyFont="1" applyFill="1" applyBorder="1" applyAlignment="1"/>
    <xf numFmtId="0" fontId="18" fillId="8" borderId="0" xfId="0" applyFont="1" applyFill="1" applyAlignment="1"/>
    <xf numFmtId="0" fontId="18" fillId="8" borderId="1" xfId="0" applyFont="1" applyFill="1" applyBorder="1" applyAlignment="1">
      <alignment horizontal="left" vertical="center" shrinkToFit="1"/>
    </xf>
    <xf numFmtId="0" fontId="18" fillId="8" borderId="0" xfId="0" applyFont="1" applyFill="1" applyBorder="1">
      <alignment vertical="center"/>
    </xf>
    <xf numFmtId="0" fontId="18" fillId="8" borderId="0" xfId="0" applyFont="1" applyFill="1" applyBorder="1" applyAlignment="1">
      <alignment vertical="center" shrinkToFit="1"/>
    </xf>
    <xf numFmtId="0" fontId="18" fillId="8" borderId="0" xfId="0" applyFont="1" applyFill="1" applyBorder="1" applyAlignment="1">
      <alignment vertical="center"/>
    </xf>
    <xf numFmtId="0" fontId="23" fillId="8" borderId="0" xfId="0" applyFont="1" applyFill="1">
      <alignment vertical="center"/>
    </xf>
    <xf numFmtId="185" fontId="18" fillId="8" borderId="0" xfId="0" applyNumberFormat="1" applyFont="1" applyFill="1" applyBorder="1" applyAlignment="1">
      <alignment vertical="center" wrapText="1" shrinkToFit="1"/>
    </xf>
    <xf numFmtId="0" fontId="18" fillId="8" borderId="0" xfId="0" applyFont="1" applyFill="1" applyBorder="1" applyAlignment="1">
      <alignment horizontal="center" vertical="center"/>
    </xf>
    <xf numFmtId="184" fontId="18" fillId="0" borderId="45" xfId="0" applyNumberFormat="1" applyFont="1" applyBorder="1" applyAlignment="1">
      <alignment horizontal="right" vertical="center"/>
    </xf>
    <xf numFmtId="184" fontId="18" fillId="0" borderId="55" xfId="0" applyNumberFormat="1" applyFont="1" applyBorder="1" applyAlignment="1">
      <alignment horizontal="right" vertical="center"/>
    </xf>
    <xf numFmtId="186" fontId="18" fillId="8" borderId="45" xfId="0" applyNumberFormat="1" applyFont="1" applyFill="1" applyBorder="1" applyAlignment="1">
      <alignment horizontal="right" vertical="center"/>
    </xf>
    <xf numFmtId="186" fontId="18" fillId="8" borderId="55" xfId="0" applyNumberFormat="1" applyFont="1" applyFill="1" applyBorder="1" applyAlignment="1">
      <alignment horizontal="right" vertical="center"/>
    </xf>
    <xf numFmtId="187" fontId="18" fillId="0" borderId="45" xfId="0" applyNumberFormat="1" applyFont="1" applyBorder="1" applyAlignment="1">
      <alignment horizontal="right" vertical="center"/>
    </xf>
    <xf numFmtId="187" fontId="18" fillId="0" borderId="55" xfId="0" applyNumberFormat="1" applyFont="1" applyBorder="1" applyAlignment="1">
      <alignment horizontal="right" vertical="center"/>
    </xf>
    <xf numFmtId="188" fontId="18" fillId="0" borderId="45" xfId="0" applyNumberFormat="1" applyFont="1" applyBorder="1" applyAlignment="1">
      <alignment horizontal="right" vertical="center"/>
    </xf>
    <xf numFmtId="188" fontId="18" fillId="0" borderId="55" xfId="0" applyNumberFormat="1" applyFont="1" applyBorder="1" applyAlignment="1">
      <alignment horizontal="right" vertical="center"/>
    </xf>
    <xf numFmtId="184" fontId="18" fillId="0" borderId="47" xfId="0" applyNumberFormat="1" applyFont="1" applyBorder="1" applyAlignment="1">
      <alignment horizontal="right" vertical="center"/>
    </xf>
    <xf numFmtId="184" fontId="18" fillId="0" borderId="51" xfId="0" applyNumberFormat="1" applyFont="1" applyBorder="1" applyAlignment="1">
      <alignment horizontal="right" vertical="center"/>
    </xf>
    <xf numFmtId="186" fontId="18" fillId="8" borderId="47" xfId="0" applyNumberFormat="1" applyFont="1" applyFill="1" applyBorder="1" applyAlignment="1">
      <alignment horizontal="right" vertical="center"/>
    </xf>
    <xf numFmtId="186" fontId="18" fillId="8" borderId="51" xfId="0" applyNumberFormat="1" applyFont="1" applyFill="1" applyBorder="1" applyAlignment="1">
      <alignment horizontal="right" vertical="center"/>
    </xf>
    <xf numFmtId="187" fontId="18" fillId="0" borderId="47" xfId="0" applyNumberFormat="1" applyFont="1" applyBorder="1" applyAlignment="1">
      <alignment horizontal="right" vertical="center"/>
    </xf>
    <xf numFmtId="187" fontId="18" fillId="0" borderId="51" xfId="0" applyNumberFormat="1" applyFont="1" applyBorder="1" applyAlignment="1">
      <alignment horizontal="right" vertical="center"/>
    </xf>
    <xf numFmtId="188" fontId="18" fillId="0" borderId="47" xfId="0" applyNumberFormat="1" applyFont="1" applyBorder="1" applyAlignment="1">
      <alignment horizontal="right" vertical="center"/>
    </xf>
    <xf numFmtId="188" fontId="18" fillId="0" borderId="51" xfId="0" applyNumberFormat="1" applyFont="1" applyBorder="1" applyAlignment="1">
      <alignment horizontal="right" vertical="center"/>
    </xf>
    <xf numFmtId="189" fontId="18" fillId="8" borderId="0" xfId="0" applyNumberFormat="1" applyFont="1" applyFill="1" applyBorder="1" applyAlignment="1">
      <alignment vertical="center" wrapText="1" shrinkToFit="1"/>
    </xf>
    <xf numFmtId="184" fontId="18" fillId="0" borderId="62" xfId="0" applyNumberFormat="1" applyFont="1" applyBorder="1" applyAlignment="1">
      <alignment horizontal="right" vertical="center"/>
    </xf>
    <xf numFmtId="184" fontId="18" fillId="0" borderId="64" xfId="0" applyNumberFormat="1" applyFont="1" applyBorder="1" applyAlignment="1">
      <alignment horizontal="right" vertical="center"/>
    </xf>
    <xf numFmtId="186" fontId="18" fillId="8" borderId="62" xfId="0" applyNumberFormat="1" applyFont="1" applyFill="1" applyBorder="1" applyAlignment="1">
      <alignment horizontal="right" vertical="center"/>
    </xf>
    <xf numFmtId="186" fontId="18" fillId="8" borderId="64" xfId="0" applyNumberFormat="1" applyFont="1" applyFill="1" applyBorder="1" applyAlignment="1">
      <alignment horizontal="right" vertical="center"/>
    </xf>
    <xf numFmtId="187" fontId="18" fillId="0" borderId="62" xfId="0" applyNumberFormat="1" applyFont="1" applyBorder="1" applyAlignment="1">
      <alignment horizontal="right" vertical="center"/>
    </xf>
    <xf numFmtId="187" fontId="18" fillId="0" borderId="64" xfId="0" applyNumberFormat="1" applyFont="1" applyBorder="1" applyAlignment="1">
      <alignment horizontal="right" vertical="center"/>
    </xf>
    <xf numFmtId="188" fontId="18" fillId="0" borderId="62" xfId="0" applyNumberFormat="1" applyFont="1" applyBorder="1" applyAlignment="1">
      <alignment horizontal="right" vertical="center"/>
    </xf>
    <xf numFmtId="188" fontId="18" fillId="0" borderId="64" xfId="0" applyNumberFormat="1" applyFont="1" applyBorder="1" applyAlignment="1">
      <alignment horizontal="right" vertical="center"/>
    </xf>
    <xf numFmtId="0" fontId="23" fillId="8" borderId="46" xfId="0" applyFont="1" applyFill="1" applyBorder="1" applyAlignment="1">
      <alignment horizontal="left" vertical="center" wrapText="1"/>
    </xf>
    <xf numFmtId="0" fontId="23" fillId="8" borderId="0" xfId="0" applyFont="1" applyFill="1" applyBorder="1" applyAlignment="1">
      <alignment horizontal="left" vertical="center" wrapText="1"/>
    </xf>
    <xf numFmtId="0" fontId="18" fillId="8" borderId="0" xfId="0" applyFont="1" applyFill="1" applyAlignment="1">
      <alignment vertical="center" shrinkToFit="1"/>
    </xf>
    <xf numFmtId="0" fontId="23" fillId="8" borderId="0" xfId="0" applyFont="1" applyFill="1" applyBorder="1" applyAlignment="1">
      <alignment vertical="center" shrinkToFit="1"/>
    </xf>
    <xf numFmtId="0" fontId="15" fillId="8" borderId="59" xfId="0" applyFont="1" applyFill="1" applyBorder="1" applyAlignment="1">
      <alignment horizontal="left" vertical="top" wrapText="1"/>
    </xf>
    <xf numFmtId="0" fontId="18" fillId="8" borderId="59" xfId="0" applyFont="1" applyFill="1" applyBorder="1">
      <alignment vertical="center"/>
    </xf>
    <xf numFmtId="0" fontId="18" fillId="8" borderId="59" xfId="0" applyFont="1" applyFill="1" applyBorder="1" applyAlignment="1">
      <alignment vertical="center" shrinkToFit="1"/>
    </xf>
    <xf numFmtId="0" fontId="23" fillId="8" borderId="59" xfId="0" applyFont="1" applyFill="1" applyBorder="1" applyAlignment="1">
      <alignment horizontal="left" vertical="center" wrapText="1"/>
    </xf>
    <xf numFmtId="0" fontId="15" fillId="8" borderId="59" xfId="0" applyFont="1" applyFill="1" applyBorder="1">
      <alignment vertical="center"/>
    </xf>
    <xf numFmtId="0" fontId="18" fillId="8" borderId="59" xfId="0" applyFont="1" applyFill="1" applyBorder="1" applyAlignment="1">
      <alignment horizontal="center" vertical="center"/>
    </xf>
    <xf numFmtId="0" fontId="23" fillId="8" borderId="59" xfId="0" applyFont="1" applyFill="1" applyBorder="1" applyAlignment="1">
      <alignment vertical="center" shrinkToFit="1"/>
    </xf>
    <xf numFmtId="0" fontId="29" fillId="0" borderId="0" xfId="0" applyFont="1">
      <alignment vertical="center"/>
    </xf>
    <xf numFmtId="0" fontId="29" fillId="4" borderId="0" xfId="0" applyFont="1" applyFill="1" applyBorder="1" applyAlignment="1">
      <alignment vertical="center"/>
    </xf>
    <xf numFmtId="0" fontId="29" fillId="4" borderId="0" xfId="0" applyFont="1" applyFill="1" applyBorder="1">
      <alignment vertical="center"/>
    </xf>
    <xf numFmtId="0" fontId="29" fillId="4" borderId="0" xfId="0" applyFont="1" applyFill="1">
      <alignment vertical="center"/>
    </xf>
    <xf numFmtId="0" fontId="30" fillId="4" borderId="0" xfId="0" applyFont="1" applyFill="1" applyBorder="1" applyAlignment="1">
      <alignment horizontal="center" vertical="center"/>
    </xf>
    <xf numFmtId="0" fontId="30" fillId="4" borderId="0" xfId="0" applyFont="1" applyFill="1" applyBorder="1" applyAlignment="1">
      <alignment horizontal="left" vertical="center" wrapText="1"/>
    </xf>
    <xf numFmtId="0" fontId="29" fillId="4" borderId="0" xfId="0" applyFont="1" applyFill="1" applyBorder="1" applyAlignment="1">
      <alignment horizontal="center" vertical="center"/>
    </xf>
    <xf numFmtId="0" fontId="29" fillId="4" borderId="0" xfId="0" applyFont="1" applyFill="1" applyBorder="1" applyAlignment="1">
      <alignment horizontal="left"/>
    </xf>
    <xf numFmtId="0" fontId="29" fillId="4" borderId="51" xfId="0" applyFont="1" applyFill="1" applyBorder="1" applyAlignment="1">
      <alignment horizontal="left"/>
    </xf>
    <xf numFmtId="0" fontId="29" fillId="4" borderId="51" xfId="0" applyFont="1" applyFill="1" applyBorder="1" applyAlignment="1">
      <alignment horizontal="left" vertical="center"/>
    </xf>
    <xf numFmtId="0" fontId="29" fillId="4" borderId="51" xfId="0" applyFont="1" applyFill="1" applyBorder="1">
      <alignment vertical="center"/>
    </xf>
    <xf numFmtId="0" fontId="29" fillId="4" borderId="0" xfId="0" applyFont="1" applyFill="1" applyBorder="1" applyAlignment="1">
      <alignment horizontal="right" vertical="center"/>
    </xf>
    <xf numFmtId="0" fontId="29" fillId="4" borderId="0" xfId="0" applyFont="1" applyFill="1" applyAlignment="1">
      <alignment horizontal="right" vertical="center"/>
    </xf>
    <xf numFmtId="0" fontId="29" fillId="4" borderId="47" xfId="0" applyFont="1" applyFill="1" applyBorder="1" applyAlignment="1">
      <alignment horizontal="right" vertical="center" wrapText="1"/>
    </xf>
    <xf numFmtId="0" fontId="29" fillId="4" borderId="47" xfId="0" applyFont="1" applyFill="1" applyBorder="1" applyAlignment="1">
      <alignment horizontal="right" vertical="center"/>
    </xf>
    <xf numFmtId="0" fontId="29" fillId="4" borderId="51" xfId="0" applyFont="1" applyFill="1" applyBorder="1" applyAlignment="1">
      <alignment horizontal="left" vertical="center" shrinkToFit="1"/>
    </xf>
    <xf numFmtId="0" fontId="29" fillId="4" borderId="47" xfId="0" applyFont="1" applyFill="1" applyBorder="1" applyAlignment="1">
      <alignment vertical="center" shrinkToFit="1"/>
    </xf>
    <xf numFmtId="0" fontId="29" fillId="4" borderId="0" xfId="0" applyFont="1" applyFill="1" applyBorder="1" applyAlignment="1">
      <alignment vertical="center" shrinkToFit="1"/>
    </xf>
    <xf numFmtId="0" fontId="29" fillId="4" borderId="0" xfId="0" applyFont="1" applyFill="1" applyBorder="1" applyAlignment="1">
      <alignment horizontal="left" vertical="center"/>
    </xf>
    <xf numFmtId="0" fontId="29" fillId="4" borderId="51" xfId="0" applyFont="1" applyFill="1" applyBorder="1" applyAlignment="1">
      <alignment horizontal="right" vertical="center"/>
    </xf>
    <xf numFmtId="38" fontId="29" fillId="4" borderId="51" xfId="1" applyFont="1" applyFill="1" applyBorder="1" applyAlignment="1">
      <alignment vertical="center"/>
    </xf>
    <xf numFmtId="0" fontId="29" fillId="4" borderId="51" xfId="0" applyFont="1" applyFill="1" applyBorder="1" applyAlignment="1">
      <alignment horizontal="center" vertical="center"/>
    </xf>
    <xf numFmtId="0" fontId="29" fillId="4" borderId="47" xfId="0" applyFont="1" applyFill="1" applyBorder="1" applyAlignment="1">
      <alignment horizontal="center" vertical="center"/>
    </xf>
    <xf numFmtId="0" fontId="29" fillId="4" borderId="4" xfId="0" applyFont="1" applyFill="1" applyBorder="1" applyAlignment="1">
      <alignment horizontal="center" vertical="center"/>
    </xf>
    <xf numFmtId="0" fontId="29" fillId="4" borderId="3" xfId="0" applyFont="1" applyFill="1" applyBorder="1" applyAlignment="1">
      <alignment horizontal="center" vertical="center"/>
    </xf>
    <xf numFmtId="0" fontId="29" fillId="4" borderId="68" xfId="0" applyFont="1" applyFill="1" applyBorder="1" applyAlignment="1">
      <alignment horizontal="center" vertical="center"/>
    </xf>
    <xf numFmtId="0" fontId="29" fillId="4" borderId="47" xfId="0" applyFont="1" applyFill="1" applyBorder="1" applyAlignment="1">
      <alignment horizontal="left" vertical="center" wrapText="1" indent="1"/>
    </xf>
    <xf numFmtId="0" fontId="29" fillId="4" borderId="4" xfId="0" applyFont="1" applyFill="1" applyBorder="1" applyAlignment="1">
      <alignment horizontal="left" vertical="center" wrapText="1" indent="1"/>
    </xf>
    <xf numFmtId="0" fontId="29" fillId="4" borderId="3" xfId="0" applyFont="1" applyFill="1" applyBorder="1" applyAlignment="1">
      <alignment horizontal="left" vertical="center" indent="1"/>
    </xf>
    <xf numFmtId="0" fontId="31" fillId="4" borderId="0" xfId="0" applyFont="1" applyFill="1" applyBorder="1" applyAlignment="1">
      <alignment horizontal="left" vertical="center" indent="1"/>
    </xf>
    <xf numFmtId="0" fontId="31" fillId="4" borderId="4" xfId="0" applyFont="1" applyFill="1" applyBorder="1" applyAlignment="1">
      <alignment horizontal="left" vertical="center" indent="1"/>
    </xf>
    <xf numFmtId="0" fontId="29" fillId="4" borderId="68" xfId="0" applyFont="1" applyFill="1" applyBorder="1" applyAlignment="1">
      <alignment horizontal="left" vertical="center" indent="1"/>
    </xf>
    <xf numFmtId="0" fontId="29" fillId="4" borderId="51" xfId="0" applyFont="1" applyFill="1" applyBorder="1" applyAlignment="1">
      <alignment horizontal="center" vertical="center" shrinkToFit="1"/>
    </xf>
    <xf numFmtId="38" fontId="29" fillId="4" borderId="51" xfId="1" applyFont="1" applyFill="1" applyBorder="1" applyAlignment="1">
      <alignment horizontal="right" vertical="center"/>
    </xf>
    <xf numFmtId="38" fontId="29" fillId="4" borderId="0" xfId="1" applyFont="1" applyFill="1" applyBorder="1" applyAlignment="1">
      <alignment horizontal="right" vertical="center"/>
    </xf>
    <xf numFmtId="178" fontId="29" fillId="4" borderId="51" xfId="0" applyNumberFormat="1" applyFont="1" applyFill="1" applyBorder="1" applyAlignment="1">
      <alignment horizontal="right" vertical="center" shrinkToFit="1"/>
    </xf>
    <xf numFmtId="190" fontId="29" fillId="4" borderId="51" xfId="0" applyNumberFormat="1" applyFont="1" applyFill="1" applyBorder="1" applyAlignment="1">
      <alignment horizontal="right" vertical="center"/>
    </xf>
    <xf numFmtId="0" fontId="29" fillId="4" borderId="51" xfId="0" applyFont="1" applyFill="1" applyBorder="1" applyAlignment="1">
      <alignment horizontal="right" vertical="center" shrinkToFit="1"/>
    </xf>
    <xf numFmtId="181" fontId="32" fillId="4" borderId="0" xfId="0" applyNumberFormat="1" applyFont="1" applyFill="1" applyBorder="1" applyAlignment="1">
      <alignment horizontal="center" vertical="center" shrinkToFit="1"/>
    </xf>
    <xf numFmtId="181" fontId="29" fillId="4" borderId="0" xfId="0" applyNumberFormat="1" applyFont="1" applyFill="1" applyAlignment="1">
      <alignment horizontal="center" vertical="center"/>
    </xf>
    <xf numFmtId="0" fontId="29" fillId="4" borderId="0" xfId="0" applyFont="1" applyFill="1" applyAlignment="1">
      <alignment horizontal="left" vertical="center"/>
    </xf>
    <xf numFmtId="0" fontId="29" fillId="4" borderId="0" xfId="0" applyFont="1" applyFill="1" applyBorder="1" applyAlignment="1">
      <alignment horizontal="left" vertical="center" wrapText="1" indent="1"/>
    </xf>
    <xf numFmtId="0" fontId="29" fillId="4" borderId="0" xfId="0" applyFont="1" applyFill="1" applyBorder="1" applyAlignment="1">
      <alignment horizontal="left" vertical="center" indent="1"/>
    </xf>
    <xf numFmtId="0" fontId="29" fillId="4" borderId="0" xfId="0" applyFont="1" applyFill="1" applyAlignment="1">
      <alignment horizontal="left" vertical="center" indent="1"/>
    </xf>
    <xf numFmtId="0" fontId="30" fillId="4" borderId="0" xfId="0" applyFont="1" applyFill="1" applyAlignment="1">
      <alignment horizontal="left" vertical="center" wrapText="1"/>
    </xf>
    <xf numFmtId="0" fontId="29" fillId="4" borderId="0" xfId="0" applyFont="1" applyFill="1" applyAlignment="1">
      <alignment horizontal="center" vertical="center"/>
    </xf>
    <xf numFmtId="0" fontId="29" fillId="4" borderId="0" xfId="0" applyFont="1" applyFill="1" applyAlignment="1">
      <alignment horizontal="left" vertical="center" shrinkToFit="1"/>
    </xf>
    <xf numFmtId="0" fontId="29" fillId="4" borderId="0" xfId="0" applyFont="1" applyFill="1" applyAlignment="1">
      <alignment vertical="center"/>
    </xf>
    <xf numFmtId="0" fontId="29" fillId="4" borderId="0" xfId="0" applyFont="1" applyFill="1" applyBorder="1" applyAlignment="1">
      <alignment vertical="center" wrapText="1"/>
    </xf>
    <xf numFmtId="0" fontId="30" fillId="4" borderId="0" xfId="0" applyFont="1" applyFill="1" applyBorder="1" applyAlignment="1">
      <alignment vertical="center"/>
    </xf>
    <xf numFmtId="0" fontId="33" fillId="4" borderId="0" xfId="0" applyFont="1" applyFill="1" applyBorder="1" applyAlignment="1">
      <alignment vertical="center" wrapText="1"/>
    </xf>
    <xf numFmtId="0" fontId="33" fillId="4" borderId="0" xfId="0" applyFont="1" applyFill="1" applyAlignment="1">
      <alignment vertical="center" wrapText="1"/>
    </xf>
    <xf numFmtId="0" fontId="29" fillId="0" borderId="0" xfId="0" applyFont="1" applyBorder="1">
      <alignment vertical="center"/>
    </xf>
    <xf numFmtId="0" fontId="29" fillId="4" borderId="51" xfId="0" applyFont="1" applyFill="1" applyBorder="1" applyAlignment="1">
      <alignment vertical="center"/>
    </xf>
    <xf numFmtId="0" fontId="33" fillId="4" borderId="51" xfId="0" applyFont="1" applyFill="1" applyBorder="1" applyAlignment="1">
      <alignment vertical="center"/>
    </xf>
    <xf numFmtId="0" fontId="33" fillId="4" borderId="45" xfId="0" applyFont="1" applyFill="1" applyBorder="1" applyAlignment="1">
      <alignment horizontal="left" vertical="center" wrapText="1"/>
    </xf>
    <xf numFmtId="0" fontId="33" fillId="4" borderId="46" xfId="0" applyFont="1" applyFill="1" applyBorder="1" applyAlignment="1">
      <alignment horizontal="left" vertical="center" wrapText="1"/>
    </xf>
    <xf numFmtId="0" fontId="29" fillId="4" borderId="46" xfId="0" applyFont="1" applyFill="1" applyBorder="1">
      <alignment vertical="center"/>
    </xf>
    <xf numFmtId="0" fontId="29" fillId="4" borderId="55" xfId="0" applyFont="1" applyFill="1" applyBorder="1">
      <alignment vertical="center"/>
    </xf>
    <xf numFmtId="0" fontId="33" fillId="4" borderId="51" xfId="0" applyFont="1" applyFill="1" applyBorder="1" applyAlignment="1">
      <alignment horizontal="left" vertical="center"/>
    </xf>
    <xf numFmtId="0" fontId="34" fillId="0" borderId="0" xfId="0" applyFont="1" applyFill="1" applyBorder="1" applyAlignment="1">
      <alignment horizontal="left" vertical="center" wrapText="1"/>
    </xf>
    <xf numFmtId="0" fontId="33" fillId="4" borderId="47" xfId="0" applyFont="1" applyFill="1" applyBorder="1" applyAlignment="1">
      <alignment horizontal="left" vertical="center" wrapText="1"/>
    </xf>
    <xf numFmtId="0" fontId="33" fillId="4" borderId="0" xfId="0" applyFont="1" applyFill="1" applyBorder="1" applyAlignment="1">
      <alignment horizontal="left" vertical="center" wrapText="1"/>
    </xf>
    <xf numFmtId="181" fontId="29" fillId="3" borderId="0" xfId="0" applyNumberFormat="1" applyFont="1" applyFill="1" applyBorder="1" applyAlignment="1">
      <alignment horizontal="center" vertical="center"/>
    </xf>
    <xf numFmtId="0" fontId="29" fillId="3" borderId="51" xfId="0" applyFont="1" applyFill="1" applyBorder="1" applyAlignment="1">
      <alignment horizontal="center" vertical="center"/>
    </xf>
    <xf numFmtId="0" fontId="29" fillId="3" borderId="0" xfId="0" applyFont="1" applyFill="1" applyBorder="1" applyAlignment="1">
      <alignment horizontal="center" vertical="center"/>
    </xf>
    <xf numFmtId="0" fontId="33" fillId="4" borderId="0" xfId="0" applyFont="1" applyFill="1" applyBorder="1" applyAlignment="1">
      <alignment vertical="center"/>
    </xf>
    <xf numFmtId="0" fontId="29" fillId="4" borderId="56" xfId="0" applyFont="1" applyFill="1" applyBorder="1" applyAlignment="1">
      <alignment horizontal="left" vertical="center"/>
    </xf>
    <xf numFmtId="0" fontId="29" fillId="4" borderId="0" xfId="0" applyFont="1" applyFill="1" applyBorder="1" applyAlignment="1">
      <alignment vertical="top" wrapText="1"/>
    </xf>
    <xf numFmtId="0" fontId="29" fillId="4" borderId="51" xfId="0" applyFont="1" applyFill="1" applyBorder="1" applyAlignment="1">
      <alignment horizontal="left" vertical="center" wrapText="1"/>
    </xf>
    <xf numFmtId="0" fontId="35" fillId="3" borderId="0" xfId="0" applyFont="1" applyFill="1" applyBorder="1" applyAlignment="1">
      <alignment horizontal="center" vertical="center" shrinkToFit="1"/>
    </xf>
    <xf numFmtId="0" fontId="35" fillId="3" borderId="51" xfId="0" applyFont="1" applyFill="1" applyBorder="1" applyAlignment="1">
      <alignment horizontal="center" vertical="center" shrinkToFit="1"/>
    </xf>
    <xf numFmtId="0" fontId="29" fillId="4" borderId="51" xfId="0" applyFont="1" applyFill="1" applyBorder="1" applyAlignment="1">
      <alignment vertical="center" wrapText="1"/>
    </xf>
    <xf numFmtId="0" fontId="33" fillId="4" borderId="62" xfId="0" applyFont="1" applyFill="1" applyBorder="1" applyAlignment="1">
      <alignment horizontal="left" vertical="center" wrapText="1"/>
    </xf>
    <xf numFmtId="0" fontId="33" fillId="4" borderId="59" xfId="0" applyFont="1" applyFill="1" applyBorder="1" applyAlignment="1">
      <alignment horizontal="left" vertical="center" wrapText="1"/>
    </xf>
    <xf numFmtId="0" fontId="35" fillId="3" borderId="59" xfId="0" applyFont="1" applyFill="1" applyBorder="1" applyAlignment="1">
      <alignment horizontal="center" vertical="center" shrinkToFit="1"/>
    </xf>
    <xf numFmtId="0" fontId="35" fillId="3" borderId="64" xfId="0" applyFont="1" applyFill="1" applyBorder="1" applyAlignment="1">
      <alignment horizontal="center" vertical="center" shrinkToFit="1"/>
    </xf>
    <xf numFmtId="0" fontId="29" fillId="4" borderId="64" xfId="0" applyFont="1" applyFill="1" applyBorder="1">
      <alignment vertical="center"/>
    </xf>
    <xf numFmtId="0" fontId="36" fillId="4" borderId="0" xfId="0" applyFont="1" applyFill="1" applyBorder="1" applyAlignment="1">
      <alignment horizontal="center" vertical="center"/>
    </xf>
    <xf numFmtId="0" fontId="36" fillId="4" borderId="0" xfId="0" applyFont="1" applyFill="1" applyAlignment="1">
      <alignment horizontal="center" vertical="center"/>
    </xf>
    <xf numFmtId="0" fontId="32" fillId="4" borderId="0" xfId="0" applyFont="1" applyFill="1" applyBorder="1" applyAlignment="1">
      <alignment vertical="center"/>
    </xf>
    <xf numFmtId="0" fontId="31" fillId="4" borderId="0" xfId="0" applyFont="1" applyFill="1" applyBorder="1" applyAlignment="1">
      <alignment horizontal="left" vertical="center" wrapText="1"/>
    </xf>
    <xf numFmtId="0" fontId="37" fillId="4" borderId="1" xfId="0" applyFont="1" applyFill="1" applyBorder="1" applyAlignment="1">
      <alignment horizontal="center" vertical="center"/>
    </xf>
    <xf numFmtId="0" fontId="37" fillId="4" borderId="1" xfId="0" applyFont="1" applyFill="1" applyBorder="1" applyAlignment="1">
      <alignment horizontal="left" vertical="center"/>
    </xf>
    <xf numFmtId="0" fontId="38" fillId="4" borderId="0" xfId="0" applyFont="1" applyFill="1" applyBorder="1" applyAlignment="1">
      <alignment horizontal="left" vertical="center" shrinkToFit="1"/>
    </xf>
    <xf numFmtId="0" fontId="37" fillId="4" borderId="1" xfId="0" applyFont="1" applyFill="1" applyBorder="1" applyAlignment="1">
      <alignment horizontal="left" vertical="center" indent="1" shrinkToFit="1"/>
    </xf>
    <xf numFmtId="189" fontId="37" fillId="4" borderId="45" xfId="0" applyNumberFormat="1" applyFont="1" applyFill="1" applyBorder="1" applyAlignment="1">
      <alignment horizontal="right" vertical="center"/>
    </xf>
    <xf numFmtId="189" fontId="37" fillId="4" borderId="46" xfId="0" applyNumberFormat="1" applyFont="1" applyFill="1" applyBorder="1" applyAlignment="1">
      <alignment horizontal="right" vertical="center"/>
    </xf>
    <xf numFmtId="189" fontId="37" fillId="4" borderId="55" xfId="0" applyNumberFormat="1" applyFont="1" applyFill="1" applyBorder="1" applyAlignment="1">
      <alignment horizontal="right" vertical="center"/>
    </xf>
    <xf numFmtId="191" fontId="37" fillId="4" borderId="45" xfId="0" applyNumberFormat="1" applyFont="1" applyFill="1" applyBorder="1" applyAlignment="1">
      <alignment horizontal="right" vertical="center"/>
    </xf>
    <xf numFmtId="191" fontId="37" fillId="4" borderId="46" xfId="0" applyNumberFormat="1" applyFont="1" applyFill="1" applyBorder="1" applyAlignment="1">
      <alignment horizontal="right" vertical="center"/>
    </xf>
    <xf numFmtId="191" fontId="37" fillId="4" borderId="55" xfId="0" applyNumberFormat="1" applyFont="1" applyFill="1" applyBorder="1" applyAlignment="1">
      <alignment horizontal="right" vertical="center"/>
    </xf>
    <xf numFmtId="177" fontId="37" fillId="4" borderId="45" xfId="0" applyNumberFormat="1" applyFont="1" applyFill="1" applyBorder="1" applyAlignment="1">
      <alignment horizontal="right" vertical="center"/>
    </xf>
    <xf numFmtId="177" fontId="37" fillId="4" borderId="46" xfId="0" applyNumberFormat="1" applyFont="1" applyFill="1" applyBorder="1" applyAlignment="1">
      <alignment horizontal="right" vertical="center"/>
    </xf>
    <xf numFmtId="177" fontId="37" fillId="4" borderId="55" xfId="0" applyNumberFormat="1" applyFont="1" applyFill="1" applyBorder="1" applyAlignment="1">
      <alignment horizontal="right" vertical="center"/>
    </xf>
    <xf numFmtId="189" fontId="37" fillId="4" borderId="47" xfId="0" applyNumberFormat="1" applyFont="1" applyFill="1" applyBorder="1" applyAlignment="1">
      <alignment horizontal="right" vertical="center"/>
    </xf>
    <xf numFmtId="189" fontId="37" fillId="4" borderId="0" xfId="0" applyNumberFormat="1" applyFont="1" applyFill="1" applyBorder="1" applyAlignment="1">
      <alignment horizontal="right" vertical="center"/>
    </xf>
    <xf numFmtId="189" fontId="37" fillId="4" borderId="51" xfId="0" applyNumberFormat="1" applyFont="1" applyFill="1" applyBorder="1" applyAlignment="1">
      <alignment horizontal="right" vertical="center"/>
    </xf>
    <xf numFmtId="191" fontId="37" fillId="4" borderId="47" xfId="0" applyNumberFormat="1" applyFont="1" applyFill="1" applyBorder="1" applyAlignment="1">
      <alignment horizontal="right" vertical="center"/>
    </xf>
    <xf numFmtId="191" fontId="37" fillId="4" borderId="0" xfId="0" applyNumberFormat="1" applyFont="1" applyFill="1" applyBorder="1" applyAlignment="1">
      <alignment horizontal="right" vertical="center"/>
    </xf>
    <xf numFmtId="191" fontId="37" fillId="4" borderId="51" xfId="0" applyNumberFormat="1" applyFont="1" applyFill="1" applyBorder="1" applyAlignment="1">
      <alignment horizontal="right" vertical="center"/>
    </xf>
    <xf numFmtId="177" fontId="37" fillId="4" borderId="47" xfId="0" applyNumberFormat="1" applyFont="1" applyFill="1" applyBorder="1" applyAlignment="1">
      <alignment horizontal="right" vertical="center"/>
    </xf>
    <xf numFmtId="177" fontId="37" fillId="4" borderId="0" xfId="0" applyNumberFormat="1" applyFont="1" applyFill="1" applyBorder="1" applyAlignment="1">
      <alignment horizontal="right" vertical="center"/>
    </xf>
    <xf numFmtId="177" fontId="37" fillId="4" borderId="51" xfId="0" applyNumberFormat="1" applyFont="1" applyFill="1" applyBorder="1" applyAlignment="1">
      <alignment horizontal="right" vertical="center"/>
    </xf>
    <xf numFmtId="192" fontId="37" fillId="4" borderId="47" xfId="0" applyNumberFormat="1" applyFont="1" applyFill="1" applyBorder="1" applyAlignment="1">
      <alignment horizontal="left" vertical="center"/>
    </xf>
    <xf numFmtId="192" fontId="37" fillId="4" borderId="0" xfId="0" applyNumberFormat="1" applyFont="1" applyFill="1" applyBorder="1" applyAlignment="1">
      <alignment horizontal="left" vertical="center"/>
    </xf>
    <xf numFmtId="192" fontId="37" fillId="4" borderId="51" xfId="0" applyNumberFormat="1" applyFont="1" applyFill="1" applyBorder="1" applyAlignment="1">
      <alignment horizontal="left" vertical="center"/>
    </xf>
    <xf numFmtId="193" fontId="37" fillId="4" borderId="47" xfId="0" applyNumberFormat="1" applyFont="1" applyFill="1" applyBorder="1" applyAlignment="1">
      <alignment horizontal="left" vertical="center"/>
    </xf>
    <xf numFmtId="193" fontId="37" fillId="4" borderId="0" xfId="0" applyNumberFormat="1" applyFont="1" applyFill="1" applyBorder="1" applyAlignment="1">
      <alignment horizontal="left" vertical="center"/>
    </xf>
    <xf numFmtId="193" fontId="37" fillId="4" borderId="51" xfId="0" applyNumberFormat="1" applyFont="1" applyFill="1" applyBorder="1" applyAlignment="1">
      <alignment horizontal="left" vertical="center"/>
    </xf>
    <xf numFmtId="9" fontId="37" fillId="4" borderId="47" xfId="0" applyNumberFormat="1" applyFont="1" applyFill="1" applyBorder="1" applyAlignment="1">
      <alignment horizontal="left" vertical="center"/>
    </xf>
    <xf numFmtId="9" fontId="37" fillId="4" borderId="0" xfId="0" applyNumberFormat="1" applyFont="1" applyFill="1" applyBorder="1" applyAlignment="1">
      <alignment horizontal="left" vertical="center"/>
    </xf>
    <xf numFmtId="9" fontId="37" fillId="4" borderId="51" xfId="0" applyNumberFormat="1" applyFont="1" applyFill="1" applyBorder="1" applyAlignment="1">
      <alignment horizontal="left" vertical="center"/>
    </xf>
    <xf numFmtId="187" fontId="37" fillId="4" borderId="47" xfId="0" applyNumberFormat="1" applyFont="1" applyFill="1" applyBorder="1" applyAlignment="1">
      <alignment horizontal="left" vertical="center"/>
    </xf>
    <xf numFmtId="187" fontId="37" fillId="4" borderId="0" xfId="0" applyNumberFormat="1" applyFont="1" applyFill="1" applyBorder="1" applyAlignment="1">
      <alignment horizontal="left" vertical="center"/>
    </xf>
    <xf numFmtId="187" fontId="37" fillId="4" borderId="51" xfId="0" applyNumberFormat="1" applyFont="1" applyFill="1" applyBorder="1" applyAlignment="1">
      <alignment horizontal="left" vertical="center"/>
    </xf>
    <xf numFmtId="188" fontId="37" fillId="4" borderId="47" xfId="0" applyNumberFormat="1" applyFont="1" applyFill="1" applyBorder="1" applyAlignment="1">
      <alignment horizontal="left" vertical="center"/>
    </xf>
    <xf numFmtId="188" fontId="37" fillId="4" borderId="0" xfId="0" applyNumberFormat="1" applyFont="1" applyFill="1" applyBorder="1" applyAlignment="1">
      <alignment horizontal="left" vertical="center"/>
    </xf>
    <xf numFmtId="188" fontId="37" fillId="4" borderId="51" xfId="0" applyNumberFormat="1" applyFont="1" applyFill="1" applyBorder="1" applyAlignment="1">
      <alignment horizontal="left" vertical="center"/>
    </xf>
    <xf numFmtId="192" fontId="37" fillId="4" borderId="62" xfId="0" applyNumberFormat="1" applyFont="1" applyFill="1" applyBorder="1" applyAlignment="1">
      <alignment horizontal="left" vertical="center"/>
    </xf>
    <xf numFmtId="192" fontId="37" fillId="4" borderId="59" xfId="0" applyNumberFormat="1" applyFont="1" applyFill="1" applyBorder="1" applyAlignment="1">
      <alignment horizontal="left" vertical="center"/>
    </xf>
    <xf numFmtId="192" fontId="37" fillId="4" borderId="64" xfId="0" applyNumberFormat="1" applyFont="1" applyFill="1" applyBorder="1" applyAlignment="1">
      <alignment horizontal="left" vertical="center"/>
    </xf>
    <xf numFmtId="193" fontId="37" fillId="4" borderId="62" xfId="0" applyNumberFormat="1" applyFont="1" applyFill="1" applyBorder="1" applyAlignment="1">
      <alignment horizontal="left" vertical="center"/>
    </xf>
    <xf numFmtId="193" fontId="37" fillId="4" borderId="59" xfId="0" applyNumberFormat="1" applyFont="1" applyFill="1" applyBorder="1" applyAlignment="1">
      <alignment horizontal="left" vertical="center"/>
    </xf>
    <xf numFmtId="193" fontId="37" fillId="4" borderId="64" xfId="0" applyNumberFormat="1" applyFont="1" applyFill="1" applyBorder="1" applyAlignment="1">
      <alignment horizontal="left" vertical="center"/>
    </xf>
    <xf numFmtId="9" fontId="37" fillId="4" borderId="62" xfId="0" applyNumberFormat="1" applyFont="1" applyFill="1" applyBorder="1" applyAlignment="1">
      <alignment horizontal="left" vertical="center"/>
    </xf>
    <xf numFmtId="9" fontId="37" fillId="4" borderId="59" xfId="0" applyNumberFormat="1" applyFont="1" applyFill="1" applyBorder="1" applyAlignment="1">
      <alignment horizontal="left" vertical="center"/>
    </xf>
    <xf numFmtId="9" fontId="37" fillId="4" borderId="64" xfId="0" applyNumberFormat="1" applyFont="1" applyFill="1" applyBorder="1" applyAlignment="1">
      <alignment horizontal="left" vertical="center"/>
    </xf>
    <xf numFmtId="187" fontId="37" fillId="4" borderId="62" xfId="0" applyNumberFormat="1" applyFont="1" applyFill="1" applyBorder="1" applyAlignment="1">
      <alignment horizontal="left" vertical="center"/>
    </xf>
    <xf numFmtId="187" fontId="37" fillId="4" borderId="59" xfId="0" applyNumberFormat="1" applyFont="1" applyFill="1" applyBorder="1" applyAlignment="1">
      <alignment horizontal="left" vertical="center"/>
    </xf>
    <xf numFmtId="187" fontId="37" fillId="4" borderId="64" xfId="0" applyNumberFormat="1" applyFont="1" applyFill="1" applyBorder="1" applyAlignment="1">
      <alignment horizontal="left" vertical="center"/>
    </xf>
    <xf numFmtId="188" fontId="37" fillId="4" borderId="62" xfId="0" applyNumberFormat="1" applyFont="1" applyFill="1" applyBorder="1" applyAlignment="1">
      <alignment horizontal="left" vertical="center"/>
    </xf>
    <xf numFmtId="188" fontId="37" fillId="4" borderId="59" xfId="0" applyNumberFormat="1" applyFont="1" applyFill="1" applyBorder="1" applyAlignment="1">
      <alignment horizontal="left" vertical="center"/>
    </xf>
    <xf numFmtId="188" fontId="37" fillId="4" borderId="64" xfId="0" applyNumberFormat="1" applyFont="1" applyFill="1" applyBorder="1" applyAlignment="1">
      <alignment horizontal="left" vertical="center"/>
    </xf>
    <xf numFmtId="0" fontId="39" fillId="0" borderId="0" xfId="0" applyFont="1" applyFill="1">
      <alignment vertical="center"/>
    </xf>
    <xf numFmtId="0" fontId="40" fillId="0" borderId="0" xfId="0" applyFont="1">
      <alignment vertical="center"/>
    </xf>
    <xf numFmtId="0" fontId="41" fillId="0" borderId="0" xfId="0" applyFont="1" applyFill="1">
      <alignment vertical="center"/>
    </xf>
    <xf numFmtId="0" fontId="42" fillId="3" borderId="45" xfId="0" applyFont="1" applyFill="1" applyBorder="1" applyAlignment="1">
      <alignment horizontal="center"/>
    </xf>
    <xf numFmtId="0" fontId="43" fillId="0" borderId="84" xfId="0" applyFont="1" applyBorder="1" applyAlignment="1">
      <alignment vertical="center"/>
    </xf>
    <xf numFmtId="0" fontId="43" fillId="0" borderId="85" xfId="0" applyFont="1" applyBorder="1" applyAlignment="1">
      <alignment vertical="center"/>
    </xf>
    <xf numFmtId="0" fontId="43" fillId="0" borderId="86" xfId="0" applyFont="1" applyBorder="1" applyAlignment="1">
      <alignment horizontal="center" vertical="center"/>
    </xf>
    <xf numFmtId="0" fontId="43" fillId="0" borderId="86" xfId="0" applyFont="1" applyBorder="1" applyAlignment="1">
      <alignment vertical="center"/>
    </xf>
    <xf numFmtId="0" fontId="43" fillId="0" borderId="87" xfId="0" applyFont="1" applyBorder="1" applyAlignment="1">
      <alignment vertical="center"/>
    </xf>
    <xf numFmtId="0" fontId="43" fillId="0" borderId="0" xfId="0" applyFont="1" applyAlignment="1">
      <alignment vertical="center"/>
    </xf>
    <xf numFmtId="0" fontId="42" fillId="3" borderId="88" xfId="0" applyFont="1" applyFill="1" applyBorder="1" applyAlignment="1">
      <alignment horizontal="center"/>
    </xf>
    <xf numFmtId="0" fontId="43" fillId="0" borderId="89" xfId="0" applyFont="1" applyBorder="1" applyAlignment="1">
      <alignment vertical="center"/>
    </xf>
    <xf numFmtId="0" fontId="43" fillId="0" borderId="87" xfId="0" applyFont="1" applyBorder="1" applyAlignment="1">
      <alignment horizontal="center" vertical="center"/>
    </xf>
    <xf numFmtId="0" fontId="43" fillId="0" borderId="90" xfId="0" applyFont="1" applyBorder="1" applyAlignment="1">
      <alignment horizontal="center" vertical="center"/>
    </xf>
    <xf numFmtId="0" fontId="44" fillId="3" borderId="91" xfId="0" applyFont="1" applyFill="1" applyBorder="1" applyAlignment="1">
      <alignment horizontal="left" vertical="center"/>
    </xf>
    <xf numFmtId="0" fontId="45" fillId="0" borderId="92" xfId="0" applyFont="1" applyBorder="1" applyAlignment="1">
      <alignment vertical="center" shrinkToFit="1"/>
    </xf>
    <xf numFmtId="0" fontId="45" fillId="0" borderId="93" xfId="0" applyFont="1" applyBorder="1" applyAlignment="1">
      <alignment vertical="center" wrapText="1"/>
    </xf>
    <xf numFmtId="0" fontId="45" fillId="0" borderId="94" xfId="0" applyFont="1" applyBorder="1" applyAlignment="1">
      <alignment horizontal="left" vertical="center" wrapText="1"/>
    </xf>
    <xf numFmtId="0" fontId="45" fillId="0" borderId="94" xfId="0" applyFont="1" applyBorder="1" applyAlignment="1">
      <alignment vertical="center" shrinkToFit="1"/>
    </xf>
    <xf numFmtId="0" fontId="45" fillId="0" borderId="95" xfId="0" applyFont="1" applyBorder="1" applyAlignment="1">
      <alignment vertical="center" wrapText="1"/>
    </xf>
    <xf numFmtId="0" fontId="43" fillId="0" borderId="0" xfId="0" applyFont="1" applyAlignment="1">
      <alignment vertical="center" wrapText="1"/>
    </xf>
    <xf numFmtId="0" fontId="44" fillId="3" borderId="96" xfId="0" applyFont="1" applyFill="1" applyBorder="1" applyAlignment="1">
      <alignment horizontal="left" vertical="center"/>
    </xf>
    <xf numFmtId="0" fontId="45" fillId="0" borderId="97" xfId="0" applyFont="1" applyBorder="1" applyAlignment="1">
      <alignment horizontal="left" vertical="center" shrinkToFit="1"/>
    </xf>
    <xf numFmtId="0" fontId="43" fillId="0" borderId="0" xfId="0" applyFont="1" applyAlignment="1">
      <alignment horizontal="left" vertical="center" wrapText="1"/>
    </xf>
    <xf numFmtId="0" fontId="45" fillId="0" borderId="98" xfId="0" applyFont="1" applyBorder="1" applyAlignment="1">
      <alignment vertical="center" wrapText="1"/>
    </xf>
    <xf numFmtId="0" fontId="45" fillId="0" borderId="99" xfId="0" applyFont="1" applyBorder="1" applyAlignment="1">
      <alignment vertical="center" wrapText="1"/>
    </xf>
    <xf numFmtId="0" fontId="45" fillId="0" borderId="100" xfId="0" applyFont="1" applyBorder="1" applyAlignment="1">
      <alignment horizontal="left" vertical="center" shrinkToFit="1"/>
    </xf>
    <xf numFmtId="0" fontId="45" fillId="0" borderId="101" xfId="0" applyFont="1" applyBorder="1" applyAlignment="1">
      <alignment vertical="center" wrapText="1"/>
    </xf>
    <xf numFmtId="0" fontId="45" fillId="0" borderId="102" xfId="0" applyFont="1" applyBorder="1" applyAlignment="1">
      <alignment vertical="center" shrinkToFit="1"/>
    </xf>
    <xf numFmtId="0" fontId="45" fillId="0" borderId="103" xfId="0" applyFont="1" applyBorder="1" applyAlignment="1">
      <alignment vertical="center" wrapText="1"/>
    </xf>
    <xf numFmtId="0" fontId="45" fillId="0" borderId="104" xfId="0" applyFont="1" applyBorder="1" applyAlignment="1">
      <alignment horizontal="left" vertical="center" shrinkToFit="1"/>
    </xf>
    <xf numFmtId="0" fontId="45" fillId="0" borderId="105" xfId="0" applyFont="1" applyBorder="1" applyAlignment="1">
      <alignment vertical="center" wrapText="1"/>
    </xf>
    <xf numFmtId="0" fontId="45" fillId="0" borderId="3" xfId="0" applyFont="1" applyBorder="1" applyAlignment="1">
      <alignment horizontal="center" vertical="center" shrinkToFit="1"/>
    </xf>
    <xf numFmtId="0" fontId="45" fillId="0" borderId="99" xfId="0" applyFont="1" applyBorder="1" applyAlignment="1">
      <alignment horizontal="center" vertical="center" wrapText="1"/>
    </xf>
    <xf numFmtId="0" fontId="45" fillId="0" borderId="94" xfId="0" applyFont="1" applyBorder="1" applyAlignment="1">
      <alignment horizontal="center" vertical="center" wrapText="1"/>
    </xf>
    <xf numFmtId="0" fontId="45" fillId="0" borderId="94" xfId="0" applyFont="1" applyBorder="1" applyAlignment="1">
      <alignment horizontal="center" vertical="center" shrinkToFit="1"/>
    </xf>
    <xf numFmtId="0" fontId="45" fillId="0" borderId="95" xfId="0" applyFont="1" applyBorder="1" applyAlignment="1">
      <alignment horizontal="center" vertical="center" wrapText="1"/>
    </xf>
    <xf numFmtId="0" fontId="43" fillId="0" borderId="0" xfId="0" applyFont="1" applyAlignment="1">
      <alignment horizontal="center" vertical="center" wrapText="1"/>
    </xf>
    <xf numFmtId="0" fontId="41" fillId="0" borderId="0" xfId="0" applyFont="1" applyFill="1" applyAlignment="1">
      <alignment horizontal="center" vertical="center"/>
    </xf>
    <xf numFmtId="0" fontId="45" fillId="0" borderId="97" xfId="0" applyFont="1" applyBorder="1" applyAlignment="1">
      <alignment horizontal="center" vertical="center" wrapText="1"/>
    </xf>
    <xf numFmtId="0" fontId="40" fillId="0" borderId="0" xfId="0" applyFont="1" applyFill="1" applyAlignment="1">
      <alignment horizontal="center" vertical="center"/>
    </xf>
    <xf numFmtId="0" fontId="45" fillId="0" borderId="101" xfId="0" applyFont="1" applyBorder="1" applyAlignment="1">
      <alignment horizontal="center" vertical="center" wrapText="1"/>
    </xf>
    <xf numFmtId="189" fontId="45" fillId="0" borderId="106" xfId="0" applyNumberFormat="1" applyFont="1" applyBorder="1" applyAlignment="1">
      <alignment horizontal="right" vertical="center"/>
    </xf>
    <xf numFmtId="177" fontId="46" fillId="0" borderId="107" xfId="1" applyNumberFormat="1" applyFont="1" applyBorder="1" applyAlignment="1">
      <alignment horizontal="right" vertical="center"/>
    </xf>
    <xf numFmtId="177" fontId="46" fillId="0" borderId="94" xfId="1" applyNumberFormat="1" applyFont="1" applyBorder="1" applyAlignment="1">
      <alignment horizontal="right" vertical="center"/>
    </xf>
    <xf numFmtId="177" fontId="45" fillId="0" borderId="94" xfId="0" applyNumberFormat="1" applyFont="1" applyBorder="1" applyAlignment="1">
      <alignment horizontal="right" vertical="center"/>
    </xf>
    <xf numFmtId="177" fontId="46" fillId="0" borderId="95" xfId="1" applyNumberFormat="1" applyFont="1" applyBorder="1" applyAlignment="1">
      <alignment horizontal="right" vertical="center"/>
    </xf>
    <xf numFmtId="177" fontId="47" fillId="0" borderId="0" xfId="1" applyNumberFormat="1" applyFont="1" applyAlignment="1">
      <alignment horizontal="right" vertical="center"/>
    </xf>
    <xf numFmtId="177" fontId="46" fillId="0" borderId="108" xfId="1" applyNumberFormat="1" applyFont="1" applyBorder="1" applyAlignment="1">
      <alignment horizontal="right" vertical="center"/>
    </xf>
    <xf numFmtId="177" fontId="45" fillId="0" borderId="108" xfId="0" applyNumberFormat="1" applyFont="1" applyBorder="1" applyAlignment="1">
      <alignment horizontal="right" vertical="center"/>
    </xf>
    <xf numFmtId="177" fontId="45" fillId="0" borderId="95" xfId="1" applyNumberFormat="1" applyFont="1" applyBorder="1" applyAlignment="1">
      <alignment horizontal="right" vertical="center" shrinkToFit="1"/>
    </xf>
    <xf numFmtId="177" fontId="45" fillId="0" borderId="98" xfId="0" applyNumberFormat="1" applyFont="1" applyBorder="1" applyAlignment="1">
      <alignment horizontal="right" vertical="center"/>
    </xf>
    <xf numFmtId="0" fontId="44" fillId="3" borderId="62" xfId="0" applyFont="1" applyFill="1" applyBorder="1" applyAlignment="1">
      <alignment horizontal="left" vertical="center"/>
    </xf>
    <xf numFmtId="0" fontId="45" fillId="0" borderId="109" xfId="0" applyFont="1" applyBorder="1" applyAlignment="1">
      <alignment horizontal="left" vertical="center"/>
    </xf>
    <xf numFmtId="0" fontId="46" fillId="0" borderId="110" xfId="0" applyFont="1" applyBorder="1" applyAlignment="1">
      <alignment horizontal="left" vertical="center"/>
    </xf>
    <xf numFmtId="0" fontId="46" fillId="0" borderId="111" xfId="0" applyFont="1" applyBorder="1" applyAlignment="1">
      <alignment horizontal="left" vertical="center"/>
    </xf>
    <xf numFmtId="0" fontId="46" fillId="0" borderId="112" xfId="0" applyFont="1" applyBorder="1" applyAlignment="1">
      <alignment horizontal="left" vertical="center"/>
    </xf>
    <xf numFmtId="0" fontId="47" fillId="0" borderId="0" xfId="0" applyFont="1" applyAlignment="1">
      <alignment horizontal="left" vertical="center"/>
    </xf>
    <xf numFmtId="0" fontId="46" fillId="0" borderId="113" xfId="0" applyFont="1" applyBorder="1" applyAlignment="1">
      <alignment horizontal="left" vertical="center"/>
    </xf>
    <xf numFmtId="0" fontId="45" fillId="0" borderId="114" xfId="0" applyFont="1" applyBorder="1" applyAlignment="1">
      <alignment horizontal="left" vertical="center"/>
    </xf>
    <xf numFmtId="0" fontId="45" fillId="3" borderId="1" xfId="0" applyFont="1" applyFill="1" applyBorder="1" applyAlignment="1">
      <alignment horizontal="center" vertical="center"/>
    </xf>
    <xf numFmtId="0" fontId="45" fillId="0" borderId="45" xfId="0" applyFont="1" applyBorder="1" applyAlignment="1" applyProtection="1">
      <alignment vertical="center" wrapText="1"/>
      <protection locked="0"/>
    </xf>
    <xf numFmtId="0" fontId="45" fillId="0" borderId="115" xfId="0" applyFont="1" applyBorder="1" applyAlignment="1" applyProtection="1">
      <alignment vertical="center"/>
      <protection locked="0"/>
    </xf>
    <xf numFmtId="0" fontId="45" fillId="0" borderId="115" xfId="0" applyFont="1" applyBorder="1" applyAlignment="1" applyProtection="1">
      <alignment horizontal="left" vertical="center"/>
      <protection locked="0"/>
    </xf>
    <xf numFmtId="0" fontId="45" fillId="0" borderId="86" xfId="0" applyFont="1" applyBorder="1" applyAlignment="1" applyProtection="1">
      <alignment vertical="center"/>
      <protection locked="0"/>
    </xf>
    <xf numFmtId="0" fontId="45" fillId="0" borderId="87" xfId="0" applyFont="1" applyBorder="1" applyAlignment="1" applyProtection="1">
      <alignment vertical="center" wrapText="1"/>
      <protection locked="0"/>
    </xf>
    <xf numFmtId="0" fontId="43" fillId="0" borderId="0" xfId="0" applyFont="1" applyAlignment="1" applyProtection="1">
      <alignment vertical="center"/>
      <protection locked="0"/>
    </xf>
    <xf numFmtId="0" fontId="45" fillId="0" borderId="116" xfId="0" applyFont="1" applyBorder="1" applyAlignment="1" applyProtection="1">
      <alignment horizontal="left" vertical="center" wrapText="1"/>
      <protection locked="0"/>
    </xf>
    <xf numFmtId="0" fontId="45" fillId="0" borderId="117" xfId="0" applyFont="1" applyBorder="1" applyAlignment="1" applyProtection="1">
      <alignment horizontal="left" vertical="center" wrapText="1"/>
      <protection locked="0"/>
    </xf>
    <xf numFmtId="0" fontId="45" fillId="3" borderId="48" xfId="0" applyFont="1" applyFill="1" applyBorder="1" applyAlignment="1">
      <alignment horizontal="center" vertical="center"/>
    </xf>
    <xf numFmtId="0" fontId="45" fillId="0" borderId="55" xfId="0" applyFont="1" applyBorder="1" applyAlignment="1" applyProtection="1">
      <alignment horizontal="left" vertical="center"/>
      <protection locked="0"/>
    </xf>
    <xf numFmtId="0" fontId="45" fillId="0" borderId="62" xfId="0" applyFont="1" applyBorder="1" applyAlignment="1" applyProtection="1">
      <alignment vertical="center"/>
      <protection locked="0"/>
    </xf>
    <xf numFmtId="0" fontId="45" fillId="0" borderId="118" xfId="0" applyFont="1" applyBorder="1" applyAlignment="1" applyProtection="1">
      <alignment vertical="center"/>
      <protection locked="0"/>
    </xf>
    <xf numFmtId="0" fontId="45" fillId="0" borderId="118" xfId="0" applyFont="1" applyBorder="1" applyAlignment="1" applyProtection="1">
      <alignment horizontal="left" vertical="center"/>
      <protection locked="0"/>
    </xf>
    <xf numFmtId="0" fontId="45" fillId="0" borderId="111" xfId="0" applyFont="1" applyBorder="1" applyAlignment="1" applyProtection="1">
      <alignment vertical="center"/>
      <protection locked="0"/>
    </xf>
    <xf numFmtId="0" fontId="45" fillId="0" borderId="112" xfId="0" applyFont="1" applyBorder="1" applyAlignment="1" applyProtection="1">
      <alignment vertical="center"/>
      <protection locked="0"/>
    </xf>
    <xf numFmtId="0" fontId="45" fillId="0" borderId="119" xfId="0" applyFont="1" applyBorder="1" applyAlignment="1" applyProtection="1">
      <alignment horizontal="left" vertical="center"/>
      <protection locked="0"/>
    </xf>
    <xf numFmtId="0" fontId="45" fillId="0" borderId="113" xfId="0" applyFont="1" applyBorder="1" applyAlignment="1" applyProtection="1">
      <alignment horizontal="left" vertical="center"/>
      <protection locked="0"/>
    </xf>
    <xf numFmtId="0" fontId="45" fillId="3" borderId="57" xfId="0" applyFont="1" applyFill="1" applyBorder="1" applyAlignment="1">
      <alignment horizontal="center" vertical="center"/>
    </xf>
    <xf numFmtId="0" fontId="45" fillId="0" borderId="64" xfId="0" applyFont="1" applyBorder="1" applyAlignment="1" applyProtection="1">
      <alignment horizontal="left" vertical="center"/>
      <protection locked="0"/>
    </xf>
    <xf numFmtId="0" fontId="48" fillId="0" borderId="46" xfId="0" applyFont="1" applyFill="1" applyBorder="1" applyAlignment="1">
      <alignment vertical="center"/>
    </xf>
    <xf numFmtId="0" fontId="48" fillId="0" borderId="0" xfId="0" applyFont="1" applyFill="1" applyAlignment="1">
      <alignment horizontal="left" vertical="center"/>
    </xf>
    <xf numFmtId="38" fontId="40" fillId="0" borderId="0" xfId="1" applyFont="1">
      <alignment vertical="center"/>
    </xf>
    <xf numFmtId="38" fontId="49" fillId="0" borderId="0" xfId="1" applyFont="1" applyFill="1" applyBorder="1" applyAlignment="1">
      <alignment vertical="center"/>
    </xf>
    <xf numFmtId="0" fontId="48" fillId="0" borderId="0" xfId="0" applyFont="1" applyFill="1" applyBorder="1" applyAlignment="1">
      <alignment vertical="center"/>
    </xf>
  </cellXfs>
  <cellStyles count="3">
    <cellStyle name="標準" xfId="0" builtinId="0" customBuiltin="1"/>
    <cellStyle name="桁区切り" xfId="1" builtinId="6"/>
    <cellStyle name="ハイパーリンク" xfId="2" builtinId="8"/>
  </cellStyles>
  <tableStyles count="0" defaultTableStyle="TableStyleMedium2" defaultPivotStyle="PivotStyleLight16"/>
  <colors>
    <mruColors>
      <color rgb="FFFFE9FF"/>
      <color rgb="FFFFA0FF"/>
      <color rgb="FF0000C0"/>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0</xdr:colOff>
      <xdr:row>0</xdr:row>
      <xdr:rowOff>69850</xdr:rowOff>
    </xdr:from>
    <xdr:to xmlns:xdr="http://schemas.openxmlformats.org/drawingml/2006/spreadsheetDrawing">
      <xdr:col>9</xdr:col>
      <xdr:colOff>121285</xdr:colOff>
      <xdr:row>3</xdr:row>
      <xdr:rowOff>38100</xdr:rowOff>
    </xdr:to>
    <xdr:sp macro="" textlink="">
      <xdr:nvSpPr>
        <xdr:cNvPr id="5" name="四角形 4"/>
        <xdr:cNvSpPr/>
      </xdr:nvSpPr>
      <xdr:spPr>
        <a:xfrm>
          <a:off x="171450" y="69850"/>
          <a:ext cx="1492885" cy="482600"/>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nchorCtr="1"/>
        <a:lstStyle/>
        <a:p>
          <a:pPr algn="ctr"/>
          <a:r>
            <a:rPr kumimoji="1" lang="ja-JP" altLang="en-US" sz="3000">
              <a:solidFill>
                <a:srgbClr val="FF0000"/>
              </a:solidFill>
              <a:latin typeface="BIZ UDPゴシック"/>
              <a:ea typeface="BIZ UDPゴシック"/>
            </a:rPr>
            <a:t>みほん</a:t>
          </a:r>
          <a:endParaRPr kumimoji="1" lang="ja-JP" altLang="en-US" sz="3000">
            <a:solidFill>
              <a:srgbClr val="FF0000"/>
            </a:solidFill>
            <a:latin typeface="BIZ UDPゴシック"/>
            <a:ea typeface="BIZ UDPゴシック"/>
          </a:endParaRPr>
        </a:p>
      </xdr:txBody>
    </xdr:sp>
    <xdr:clientData/>
  </xdr:twoCellAnchor>
  <xdr:twoCellAnchor>
    <xdr:from xmlns:xdr="http://schemas.openxmlformats.org/drawingml/2006/spreadsheetDrawing">
      <xdr:col>33</xdr:col>
      <xdr:colOff>114300</xdr:colOff>
      <xdr:row>3</xdr:row>
      <xdr:rowOff>10160</xdr:rowOff>
    </xdr:from>
    <xdr:to xmlns:xdr="http://schemas.openxmlformats.org/drawingml/2006/spreadsheetDrawing">
      <xdr:col>38</xdr:col>
      <xdr:colOff>57785</xdr:colOff>
      <xdr:row>7</xdr:row>
      <xdr:rowOff>47625</xdr:rowOff>
    </xdr:to>
    <xdr:sp macro="" textlink="">
      <xdr:nvSpPr>
        <xdr:cNvPr id="6" name="四角形 2"/>
        <xdr:cNvSpPr/>
      </xdr:nvSpPr>
      <xdr:spPr>
        <a:xfrm>
          <a:off x="5772150" y="524510"/>
          <a:ext cx="800735" cy="723265"/>
        </a:xfrm>
        <a:prstGeom prst="rect">
          <a:avLst/>
        </a:prstGeom>
        <a:noFill/>
        <a:ln w="3810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anchor="ctr" anchorCtr="1"/>
        <a:lstStyle/>
        <a:p>
          <a:pPr algn="ctr">
            <a:lnSpc>
              <a:spcPts val="1500"/>
            </a:lnSpc>
            <a:spcBef>
              <a:spcPts val="0"/>
            </a:spcBef>
            <a:spcAft>
              <a:spcPts val="0"/>
            </a:spcAft>
          </a:pPr>
          <a:r>
            <a:rPr kumimoji="1" lang="ja-JP" altLang="en-US" sz="1200" b="1">
              <a:solidFill>
                <a:srgbClr val="FF0000"/>
              </a:solidFill>
              <a:latin typeface="ＤＦ平成明朝体W7"/>
              <a:ea typeface="ＤＦ平成明朝体W7"/>
            </a:rPr>
            <a:t>いなべ</a:t>
          </a:r>
          <a:endParaRPr kumimoji="1" lang="ja-JP" altLang="en-US" sz="1200" b="1">
            <a:solidFill>
              <a:srgbClr val="FF0000"/>
            </a:solidFill>
            <a:latin typeface="ＤＦ平成明朝体W7"/>
            <a:ea typeface="ＤＦ平成明朝体W7"/>
          </a:endParaRPr>
        </a:p>
        <a:p>
          <a:pPr algn="ctr">
            <a:lnSpc>
              <a:spcPts val="1500"/>
            </a:lnSpc>
            <a:spcBef>
              <a:spcPts val="0"/>
            </a:spcBef>
            <a:spcAft>
              <a:spcPts val="0"/>
            </a:spcAft>
          </a:pPr>
          <a:r>
            <a:rPr kumimoji="1" lang="ja-JP" altLang="en-US" sz="1200" b="1">
              <a:solidFill>
                <a:srgbClr val="FF0000"/>
              </a:solidFill>
              <a:latin typeface="ＤＦ平成明朝体W7"/>
              <a:ea typeface="ＤＦ平成明朝体W7"/>
            </a:rPr>
            <a:t>設　備</a:t>
          </a:r>
          <a:endParaRPr kumimoji="1" lang="ja-JP" altLang="en-US" sz="1200" b="1">
            <a:solidFill>
              <a:srgbClr val="FF0000"/>
            </a:solidFill>
            <a:latin typeface="ＤＦ平成明朝体W7"/>
            <a:ea typeface="ＤＦ平成明朝体W7"/>
          </a:endParaRPr>
        </a:p>
        <a:p>
          <a:pPr algn="ctr">
            <a:lnSpc>
              <a:spcPts val="1500"/>
            </a:lnSpc>
            <a:spcBef>
              <a:spcPts val="0"/>
            </a:spcBef>
            <a:spcAft>
              <a:spcPts val="0"/>
            </a:spcAft>
          </a:pPr>
          <a:r>
            <a:rPr kumimoji="1" lang="ja-JP" altLang="en-US" sz="1200" b="1">
              <a:solidFill>
                <a:srgbClr val="FF0000"/>
              </a:solidFill>
              <a:latin typeface="ＤＦ平成明朝体W7"/>
              <a:ea typeface="ＤＦ平成明朝体W7"/>
            </a:rPr>
            <a:t>工　業</a:t>
          </a:r>
          <a:endParaRPr kumimoji="1" lang="ja-JP" altLang="en-US" sz="1200" b="1">
            <a:solidFill>
              <a:srgbClr val="FF0000"/>
            </a:solidFill>
            <a:latin typeface="ＤＦ平成明朝体W7"/>
            <a:ea typeface="ＤＦ平成明朝体W7"/>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31</xdr:col>
      <xdr:colOff>133350</xdr:colOff>
      <xdr:row>17</xdr:row>
      <xdr:rowOff>146685</xdr:rowOff>
    </xdr:from>
    <xdr:to xmlns:xdr="http://schemas.openxmlformats.org/drawingml/2006/spreadsheetDrawing">
      <xdr:col>36</xdr:col>
      <xdr:colOff>171450</xdr:colOff>
      <xdr:row>30</xdr:row>
      <xdr:rowOff>8255</xdr:rowOff>
    </xdr:to>
    <xdr:sp macro="" textlink="">
      <xdr:nvSpPr>
        <xdr:cNvPr id="2" name="直線 1"/>
        <xdr:cNvSpPr/>
      </xdr:nvSpPr>
      <xdr:spPr>
        <a:xfrm flipV="1">
          <a:off x="5448300" y="3213735"/>
          <a:ext cx="895350" cy="2214245"/>
        </a:xfrm>
        <a:prstGeom prst="line">
          <a:avLst/>
        </a:prstGeom>
        <a:noFill/>
        <a:ln w="19050">
          <a:solidFill>
            <a:srgbClr val="0000C0"/>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59</xdr:col>
      <xdr:colOff>31115</xdr:colOff>
      <xdr:row>2</xdr:row>
      <xdr:rowOff>15240</xdr:rowOff>
    </xdr:from>
    <xdr:to xmlns:xdr="http://schemas.openxmlformats.org/drawingml/2006/spreadsheetDrawing">
      <xdr:col>62</xdr:col>
      <xdr:colOff>185420</xdr:colOff>
      <xdr:row>3</xdr:row>
      <xdr:rowOff>175260</xdr:rowOff>
    </xdr:to>
    <xdr:sp macro="" textlink="">
      <xdr:nvSpPr>
        <xdr:cNvPr id="2" name="四角形 19"/>
        <xdr:cNvSpPr/>
      </xdr:nvSpPr>
      <xdr:spPr>
        <a:xfrm>
          <a:off x="14642465" y="729615"/>
          <a:ext cx="897255" cy="415290"/>
        </a:xfrm>
        <a:prstGeom prst="rect">
          <a:avLst/>
        </a:prstGeom>
        <a:noFill/>
        <a:ln w="12700" cap="flat" cmpd="sng" algn="ctr">
          <a:solidFill>
            <a:sysClr val="windowText" lastClr="0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2000" b="1">
              <a:solidFill>
                <a:schemeClr val="tx1"/>
              </a:solidFill>
            </a:rPr>
            <a:t>別添３</a:t>
          </a:r>
          <a:endParaRPr kumimoji="1" lang="ja-JP" altLang="en-US"/>
        </a:p>
      </xdr:txBody>
    </xdr:sp>
    <xdr:clientData/>
  </xdr:twoCellAnchor>
  <xdr:twoCellAnchor>
    <xdr:from xmlns:xdr="http://schemas.openxmlformats.org/drawingml/2006/spreadsheetDrawing">
      <xdr:col>8</xdr:col>
      <xdr:colOff>231775</xdr:colOff>
      <xdr:row>0</xdr:row>
      <xdr:rowOff>53340</xdr:rowOff>
    </xdr:from>
    <xdr:to xmlns:xdr="http://schemas.openxmlformats.org/drawingml/2006/spreadsheetDrawing">
      <xdr:col>15</xdr:col>
      <xdr:colOff>231775</xdr:colOff>
      <xdr:row>0</xdr:row>
      <xdr:rowOff>396875</xdr:rowOff>
    </xdr:to>
    <xdr:sp macro="" textlink="">
      <xdr:nvSpPr>
        <xdr:cNvPr id="3" name="四角形 20"/>
        <xdr:cNvSpPr/>
      </xdr:nvSpPr>
      <xdr:spPr>
        <a:xfrm>
          <a:off x="2212975" y="53340"/>
          <a:ext cx="1733550" cy="343535"/>
        </a:xfrm>
        <a:prstGeom prst="rect">
          <a:avLst/>
        </a:prstGeom>
        <a:solidFill>
          <a:srgbClr val="FFFF00"/>
        </a:solidFill>
        <a:ln w="1270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1200">
              <a:solidFill>
                <a:srgbClr val="FF0000"/>
              </a:solidFill>
              <a:latin typeface="BIZ UDPゴシック"/>
              <a:ea typeface="BIZ UDPゴシック"/>
            </a:rPr>
            <a:t>両面コピー推奨</a:t>
          </a:r>
          <a:endParaRPr kumimoji="1" lang="ja-JP" altLang="en-US" sz="1200">
            <a:solidFill>
              <a:srgbClr val="FF0000"/>
            </a:solidFill>
            <a:latin typeface="BIZ UDPゴシック"/>
            <a:ea typeface="BIZ UDP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hyperlink" Target="mailto:k-seisaku@city.inabe.mie.jp" TargetMode="External" /><Relationship Id="rId2" Type="http://schemas.openxmlformats.org/officeDocument/2006/relationships/printerSettings" Target="../printerSettings/printerSettings3.bin" /><Relationship Id="rId3" Type="http://schemas.openxmlformats.org/officeDocument/2006/relationships/drawing" Target="../drawings/drawing2.xml" /><Relationship Id="rId4" Type="http://schemas.openxmlformats.org/officeDocument/2006/relationships/vmlDrawing" Target="../drawings/vmlDrawing1.vml" /><Relationship Id="rId5" Type="http://schemas.openxmlformats.org/officeDocument/2006/relationships/comments" Target="../comments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3.xml" /><Relationship Id="rId3" Type="http://schemas.openxmlformats.org/officeDocument/2006/relationships/vmlDrawing" Target="../drawings/vmlDrawing2.vml" /><Relationship Id="rId4" Type="http://schemas.openxmlformats.org/officeDocument/2006/relationships/comments" Target="../comments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92D050"/>
  </sheetPr>
  <dimension ref="B2:L11"/>
  <sheetViews>
    <sheetView workbookViewId="0"/>
  </sheetViews>
  <sheetFormatPr defaultRowHeight="13.5"/>
  <cols>
    <col min="1" max="1" width="2.25" customWidth="1"/>
    <col min="2" max="2" width="4.5" customWidth="1"/>
    <col min="3" max="11" width="13.125" customWidth="1"/>
    <col min="12" max="12" width="5.625" customWidth="1"/>
    <col min="13" max="19" width="13.125" customWidth="1"/>
  </cols>
  <sheetData>
    <row r="1" spans="2:12" ht="9" customHeight="1"/>
    <row r="2" spans="2:12" ht="21">
      <c r="B2" s="1" t="s">
        <v>237</v>
      </c>
      <c r="C2" s="1"/>
      <c r="D2" s="1"/>
      <c r="E2" s="1"/>
      <c r="F2" s="7"/>
    </row>
    <row r="3" spans="2:12" ht="21">
      <c r="B3" s="1"/>
      <c r="C3" s="1"/>
      <c r="D3" s="1"/>
      <c r="E3" s="1"/>
      <c r="F3" s="7"/>
    </row>
    <row r="4" spans="2:12" ht="11.25" customHeight="1"/>
    <row r="5" spans="2:12" ht="54" customHeight="1">
      <c r="B5" s="2">
        <v>1</v>
      </c>
      <c r="C5" s="5" t="s">
        <v>246</v>
      </c>
      <c r="D5" s="5"/>
      <c r="E5" s="5"/>
      <c r="F5" s="5"/>
      <c r="G5" s="5"/>
      <c r="H5" s="5"/>
      <c r="I5" s="5"/>
      <c r="J5" s="5"/>
      <c r="K5" s="5"/>
      <c r="L5" s="5"/>
    </row>
    <row r="6" spans="2:12" ht="66.75" customHeight="1">
      <c r="B6" s="3">
        <v>2</v>
      </c>
      <c r="C6" s="6" t="s">
        <v>253</v>
      </c>
      <c r="D6" s="6"/>
      <c r="E6" s="6"/>
      <c r="F6" s="6"/>
      <c r="G6" s="6"/>
      <c r="H6" s="6"/>
      <c r="I6" s="6"/>
      <c r="J6" s="6"/>
      <c r="K6" s="6"/>
      <c r="L6" s="6"/>
    </row>
    <row r="7" spans="2:12" ht="54" customHeight="1">
      <c r="B7" s="3">
        <v>3</v>
      </c>
      <c r="C7" s="6" t="s">
        <v>238</v>
      </c>
      <c r="D7" s="6"/>
      <c r="E7" s="6"/>
      <c r="F7" s="6"/>
      <c r="G7" s="6"/>
      <c r="H7" s="6"/>
      <c r="I7" s="6"/>
      <c r="J7" s="6"/>
      <c r="K7" s="6"/>
      <c r="L7" s="6"/>
    </row>
    <row r="8" spans="2:12" ht="54" customHeight="1">
      <c r="B8" s="2">
        <v>4</v>
      </c>
      <c r="C8" s="6" t="s">
        <v>250</v>
      </c>
      <c r="D8" s="5"/>
      <c r="E8" s="5"/>
      <c r="F8" s="5"/>
      <c r="G8" s="5"/>
      <c r="H8" s="5"/>
      <c r="I8" s="5"/>
      <c r="J8" s="5"/>
      <c r="K8" s="5"/>
      <c r="L8" s="5"/>
    </row>
    <row r="9" spans="2:12" ht="27.75" customHeight="1">
      <c r="B9" s="4"/>
    </row>
    <row r="10" spans="2:12" ht="15.75" customHeight="1">
      <c r="B10" s="4"/>
    </row>
    <row r="11" spans="2:12" ht="15" customHeight="1">
      <c r="B11" s="4"/>
    </row>
    <row r="12" spans="2:12" ht="15" customHeight="1"/>
    <row r="13" spans="2:12" ht="15" customHeight="1"/>
    <row r="14" spans="2:12" ht="15" customHeight="1"/>
    <row r="15" spans="2:12" ht="15" customHeight="1"/>
    <row r="16" spans="2:12" ht="15" customHeight="1"/>
    <row r="17" ht="15" customHeight="1"/>
  </sheetData>
  <mergeCells count="5">
    <mergeCell ref="C5:L5"/>
    <mergeCell ref="C6:L6"/>
    <mergeCell ref="C7:L7"/>
    <mergeCell ref="C8:L8"/>
    <mergeCell ref="B2:E3"/>
  </mergeCells>
  <phoneticPr fontId="1" type="Hiragana"/>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0000C0"/>
  </sheetPr>
  <dimension ref="A1:BZ66"/>
  <sheetViews>
    <sheetView view="pageBreakPreview" zoomScaleSheetLayoutView="100" workbookViewId="0"/>
  </sheetViews>
  <sheetFormatPr defaultRowHeight="13.5"/>
  <cols>
    <col min="1" max="79" width="2.25" style="8" customWidth="1"/>
    <col min="80" max="16384" width="9" style="8" customWidth="1"/>
  </cols>
  <sheetData>
    <row r="1" spans="1:78">
      <c r="A1" s="9"/>
      <c r="B1" s="9"/>
      <c r="C1" s="9"/>
      <c r="D1" s="9"/>
      <c r="E1" s="9"/>
      <c r="F1" s="9"/>
      <c r="G1" s="9"/>
      <c r="H1" s="9"/>
      <c r="I1" s="9"/>
      <c r="J1" s="9"/>
      <c r="K1" s="9"/>
      <c r="L1" s="9"/>
      <c r="M1" s="9"/>
      <c r="N1" s="9"/>
      <c r="O1" s="9"/>
      <c r="P1" s="9"/>
      <c r="Q1" s="9"/>
      <c r="R1" s="9"/>
      <c r="S1" s="9"/>
      <c r="T1" s="9"/>
      <c r="U1" s="9"/>
      <c r="V1" s="9"/>
      <c r="W1" s="9"/>
      <c r="X1" s="9"/>
      <c r="Y1" s="9"/>
      <c r="Z1" s="9"/>
      <c r="AA1" s="9"/>
      <c r="AB1" s="9"/>
      <c r="AC1" s="85">
        <f ca="1">TODAY()</f>
        <v>46171</v>
      </c>
      <c r="AD1" s="85"/>
      <c r="AE1" s="85"/>
      <c r="AF1" s="85"/>
      <c r="AG1" s="85"/>
      <c r="AH1" s="85"/>
      <c r="AI1" s="85"/>
      <c r="AJ1" s="85"/>
      <c r="AK1" s="85"/>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row>
    <row r="2" spans="1:78">
      <c r="A2" s="9"/>
      <c r="B2" s="10"/>
      <c r="C2" s="10"/>
      <c r="D2" s="10"/>
      <c r="E2" s="10"/>
      <c r="F2" s="38" t="s">
        <v>55</v>
      </c>
      <c r="G2" s="38"/>
      <c r="H2" s="38"/>
      <c r="I2" s="38"/>
      <c r="J2" s="38"/>
      <c r="K2" s="38"/>
      <c r="L2" s="38"/>
      <c r="M2" s="38"/>
      <c r="N2" s="38"/>
      <c r="O2" s="38"/>
      <c r="P2" s="38"/>
      <c r="Q2" s="38"/>
      <c r="R2" s="38"/>
      <c r="S2" s="38"/>
      <c r="T2" s="38"/>
      <c r="U2" s="38"/>
      <c r="V2" s="38"/>
      <c r="W2" s="38"/>
      <c r="X2" s="38"/>
      <c r="Y2" s="38"/>
      <c r="Z2" s="38"/>
      <c r="AA2" s="38"/>
      <c r="AB2" s="38"/>
      <c r="AC2" s="38"/>
      <c r="AD2" s="38"/>
      <c r="AE2" s="38"/>
      <c r="AF2" s="38"/>
      <c r="AG2" s="10"/>
      <c r="AH2" s="10"/>
      <c r="AI2" s="10"/>
      <c r="AJ2" s="10"/>
      <c r="AK2" s="10"/>
      <c r="AL2" s="10"/>
      <c r="AM2" s="9"/>
      <c r="AN2" s="126" t="s">
        <v>126</v>
      </c>
      <c r="AO2" s="126"/>
      <c r="AP2" s="126"/>
      <c r="AQ2" s="126"/>
      <c r="AR2" s="126"/>
      <c r="AS2" s="126"/>
      <c r="AT2" s="126"/>
      <c r="AU2" s="126"/>
      <c r="AV2" s="126"/>
      <c r="AW2" s="126"/>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row>
    <row r="3" spans="1:78">
      <c r="A3" s="9"/>
      <c r="B3" s="10"/>
      <c r="C3" s="10"/>
      <c r="D3" s="10"/>
      <c r="E3" s="10"/>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10"/>
      <c r="AH3" s="10"/>
      <c r="AI3" s="10"/>
      <c r="AJ3" s="10"/>
      <c r="AK3" s="10"/>
      <c r="AL3" s="10"/>
      <c r="AM3" s="9"/>
      <c r="AN3" s="126"/>
      <c r="AO3" s="126"/>
      <c r="AP3" s="126"/>
      <c r="AQ3" s="126"/>
      <c r="AR3" s="126"/>
      <c r="AS3" s="126"/>
      <c r="AT3" s="126"/>
      <c r="AU3" s="126"/>
      <c r="AV3" s="126"/>
      <c r="AW3" s="126"/>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row>
    <row r="4" spans="1:78">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O4" s="129" t="s">
        <v>142</v>
      </c>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43"/>
      <c r="BZ4" s="9"/>
    </row>
    <row r="5" spans="1:78">
      <c r="A5" s="9"/>
      <c r="B5" s="11" t="s">
        <v>131</v>
      </c>
      <c r="C5" s="11"/>
      <c r="D5" s="11"/>
      <c r="E5" s="11"/>
      <c r="F5" s="11"/>
      <c r="G5" s="11"/>
      <c r="H5" s="11"/>
      <c r="I5" s="11"/>
      <c r="J5" s="11" t="s">
        <v>120</v>
      </c>
      <c r="K5" s="11"/>
      <c r="L5" s="9"/>
      <c r="M5" s="9"/>
      <c r="N5" s="9"/>
      <c r="O5" s="9"/>
      <c r="P5" s="9"/>
      <c r="Q5" s="9"/>
      <c r="R5" s="9"/>
      <c r="S5" s="9"/>
      <c r="T5" s="9"/>
      <c r="U5" s="9"/>
      <c r="V5" s="9"/>
      <c r="W5" s="9"/>
      <c r="X5" s="9"/>
      <c r="Y5" s="75" t="s">
        <v>144</v>
      </c>
      <c r="Z5" s="75"/>
      <c r="AA5" s="75"/>
      <c r="AB5" s="75"/>
      <c r="AC5" s="75"/>
      <c r="AD5" s="75"/>
      <c r="AE5" s="75"/>
      <c r="AF5" s="75"/>
      <c r="AG5" s="75"/>
      <c r="AH5" s="75"/>
      <c r="AI5" s="75"/>
      <c r="AJ5" s="75"/>
      <c r="AK5" s="75"/>
      <c r="AL5" s="75"/>
      <c r="AM5" s="9"/>
      <c r="AN5" s="9"/>
      <c r="AO5" s="130"/>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44"/>
      <c r="BZ5" s="9"/>
    </row>
    <row r="6" spans="1:78">
      <c r="A6" s="9"/>
      <c r="B6" s="12"/>
      <c r="C6" s="12"/>
      <c r="D6" s="12"/>
      <c r="E6" s="12"/>
      <c r="F6" s="12"/>
      <c r="G6" s="12"/>
      <c r="H6" s="12"/>
      <c r="I6" s="12"/>
      <c r="J6" s="12"/>
      <c r="K6" s="12"/>
      <c r="L6" s="9"/>
      <c r="M6" s="9"/>
      <c r="N6" s="9"/>
      <c r="O6" s="9"/>
      <c r="P6" s="9"/>
      <c r="Q6" s="9"/>
      <c r="R6" s="9"/>
      <c r="S6" s="9"/>
      <c r="T6" s="9"/>
      <c r="U6" s="9"/>
      <c r="V6" s="9"/>
      <c r="W6" s="9"/>
      <c r="X6" s="9"/>
      <c r="Y6" s="75"/>
      <c r="Z6" s="75"/>
      <c r="AA6" s="75"/>
      <c r="AB6" s="75"/>
      <c r="AC6" s="75"/>
      <c r="AD6" s="75"/>
      <c r="AE6" s="75"/>
      <c r="AF6" s="75"/>
      <c r="AG6" s="75"/>
      <c r="AH6" s="75"/>
      <c r="AI6" s="75"/>
      <c r="AJ6" s="75"/>
      <c r="AK6" s="75"/>
      <c r="AL6" s="75"/>
      <c r="AM6" s="9"/>
      <c r="AN6" s="9"/>
      <c r="AO6" s="130"/>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44"/>
      <c r="BZ6" s="9"/>
    </row>
    <row r="7" spans="1:78">
      <c r="A7" s="9"/>
      <c r="B7" s="13" t="s">
        <v>141</v>
      </c>
      <c r="C7" s="13"/>
      <c r="D7" s="13"/>
      <c r="E7" s="13"/>
      <c r="F7" s="13"/>
      <c r="G7" s="13"/>
      <c r="H7" s="13" t="s">
        <v>139</v>
      </c>
      <c r="I7" s="13"/>
      <c r="J7" s="13"/>
      <c r="K7" s="13"/>
      <c r="L7" s="13"/>
      <c r="M7" s="13"/>
      <c r="N7" s="13"/>
      <c r="O7" s="13"/>
      <c r="P7" s="13"/>
      <c r="Q7" s="13"/>
      <c r="R7" s="13"/>
      <c r="S7" s="13"/>
      <c r="T7" s="13"/>
      <c r="U7" s="13"/>
      <c r="V7" s="13"/>
      <c r="W7" s="13"/>
      <c r="X7" s="13"/>
      <c r="Y7" s="9"/>
      <c r="Z7" s="13" t="s">
        <v>174</v>
      </c>
      <c r="AA7" s="13"/>
      <c r="AB7" s="13"/>
      <c r="AC7" s="13"/>
      <c r="AD7" s="13"/>
      <c r="AE7" s="13"/>
      <c r="AF7" s="13"/>
      <c r="AG7" s="13"/>
      <c r="AH7" s="13"/>
      <c r="AI7" s="13"/>
      <c r="AJ7" s="13"/>
      <c r="AK7" s="13"/>
      <c r="AL7" s="13"/>
      <c r="AM7" s="9"/>
      <c r="AN7" s="9"/>
      <c r="AO7" s="130"/>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44"/>
      <c r="BZ7" s="9"/>
    </row>
    <row r="8" spans="1:78">
      <c r="A8" s="9"/>
      <c r="B8" s="13"/>
      <c r="C8" s="13"/>
      <c r="D8" s="13"/>
      <c r="E8" s="13"/>
      <c r="F8" s="13"/>
      <c r="G8" s="13"/>
      <c r="H8" s="13"/>
      <c r="I8" s="13"/>
      <c r="J8" s="13"/>
      <c r="K8" s="13"/>
      <c r="L8" s="13"/>
      <c r="M8" s="13"/>
      <c r="N8" s="13"/>
      <c r="O8" s="13"/>
      <c r="P8" s="13"/>
      <c r="Q8" s="13"/>
      <c r="R8" s="13"/>
      <c r="S8" s="13"/>
      <c r="T8" s="13"/>
      <c r="U8" s="13"/>
      <c r="V8" s="13"/>
      <c r="W8" s="13"/>
      <c r="X8" s="13"/>
      <c r="Y8" s="9"/>
      <c r="Z8" s="77" t="s">
        <v>145</v>
      </c>
      <c r="AA8" s="77"/>
      <c r="AB8" s="77"/>
      <c r="AC8" s="77"/>
      <c r="AD8" s="77"/>
      <c r="AE8" s="77"/>
      <c r="AF8" s="77"/>
      <c r="AG8" s="77"/>
      <c r="AH8" s="77"/>
      <c r="AI8" s="77"/>
      <c r="AJ8" s="77"/>
      <c r="AK8" s="77"/>
      <c r="AL8" s="77"/>
      <c r="AM8" s="9"/>
      <c r="AN8" s="9"/>
      <c r="AO8" s="130"/>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44"/>
      <c r="BZ8" s="9"/>
    </row>
    <row r="9" spans="1:78">
      <c r="A9" s="9"/>
      <c r="B9" s="14" t="s">
        <v>24</v>
      </c>
      <c r="C9" s="14"/>
      <c r="D9" s="14"/>
      <c r="E9" s="14"/>
      <c r="F9" s="14"/>
      <c r="G9" s="14"/>
      <c r="H9" s="14" t="s">
        <v>8</v>
      </c>
      <c r="I9" s="14"/>
      <c r="J9" s="14"/>
      <c r="K9" s="14"/>
      <c r="L9" s="14"/>
      <c r="M9" s="14"/>
      <c r="N9" s="14"/>
      <c r="O9" s="14"/>
      <c r="P9" s="14"/>
      <c r="Q9" s="14"/>
      <c r="R9" s="14"/>
      <c r="S9" s="14"/>
      <c r="T9" s="14"/>
      <c r="U9" s="14"/>
      <c r="V9" s="14"/>
      <c r="W9" s="14"/>
      <c r="X9" s="14"/>
      <c r="Y9" s="9"/>
      <c r="Z9" s="13" t="s">
        <v>146</v>
      </c>
      <c r="AA9" s="13"/>
      <c r="AB9" s="13"/>
      <c r="AC9" s="13"/>
      <c r="AD9" s="13"/>
      <c r="AE9" s="13"/>
      <c r="AF9" s="13"/>
      <c r="AG9" s="13"/>
      <c r="AH9" s="13"/>
      <c r="AI9" s="13"/>
      <c r="AJ9" s="13"/>
      <c r="AK9" s="13"/>
      <c r="AL9" s="13"/>
      <c r="AM9" s="9"/>
      <c r="AN9" s="9"/>
      <c r="AO9" s="130"/>
      <c r="AP9" s="137"/>
      <c r="AQ9" s="137"/>
      <c r="AR9" s="137"/>
      <c r="AS9" s="137"/>
      <c r="AT9" s="137"/>
      <c r="AU9" s="137"/>
      <c r="AV9" s="137"/>
      <c r="AW9" s="137"/>
      <c r="AX9" s="137"/>
      <c r="AY9" s="137"/>
      <c r="AZ9" s="137"/>
      <c r="BA9" s="137"/>
      <c r="BB9" s="137"/>
      <c r="BC9" s="137"/>
      <c r="BD9" s="137"/>
      <c r="BE9" s="137"/>
      <c r="BF9" s="137"/>
      <c r="BG9" s="137"/>
      <c r="BH9" s="137"/>
      <c r="BI9" s="137"/>
      <c r="BJ9" s="137"/>
      <c r="BK9" s="137"/>
      <c r="BL9" s="137"/>
      <c r="BM9" s="137"/>
      <c r="BN9" s="137"/>
      <c r="BO9" s="137"/>
      <c r="BP9" s="137"/>
      <c r="BQ9" s="137"/>
      <c r="BR9" s="137"/>
      <c r="BS9" s="137"/>
      <c r="BT9" s="137"/>
      <c r="BU9" s="137"/>
      <c r="BV9" s="137"/>
      <c r="BW9" s="137"/>
      <c r="BX9" s="137"/>
      <c r="BY9" s="144"/>
      <c r="BZ9" s="9"/>
    </row>
    <row r="10" spans="1:78">
      <c r="A10" s="9"/>
      <c r="B10" s="15"/>
      <c r="C10" s="15"/>
      <c r="D10" s="15"/>
      <c r="E10" s="15"/>
      <c r="F10" s="15"/>
      <c r="G10" s="15"/>
      <c r="H10" s="15"/>
      <c r="I10" s="15"/>
      <c r="J10" s="15"/>
      <c r="K10" s="15"/>
      <c r="L10" s="15"/>
      <c r="M10" s="15"/>
      <c r="N10" s="15"/>
      <c r="O10" s="15"/>
      <c r="P10" s="15"/>
      <c r="Q10" s="15"/>
      <c r="R10" s="15"/>
      <c r="S10" s="15"/>
      <c r="T10" s="15"/>
      <c r="U10" s="15"/>
      <c r="V10" s="15"/>
      <c r="W10" s="15"/>
      <c r="X10" s="15"/>
      <c r="Y10" s="9"/>
      <c r="Z10" s="78"/>
      <c r="AA10" s="79"/>
      <c r="AB10" s="79"/>
      <c r="AC10" s="79"/>
      <c r="AD10" s="79"/>
      <c r="AE10" s="79"/>
      <c r="AF10" s="79"/>
      <c r="AG10" s="79"/>
      <c r="AH10" s="79"/>
      <c r="AI10" s="79"/>
      <c r="AJ10" s="79"/>
      <c r="AK10" s="79"/>
      <c r="AL10" s="79"/>
      <c r="AM10" s="9"/>
      <c r="AN10" s="9"/>
      <c r="AO10" s="130"/>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44"/>
      <c r="BZ10" s="9"/>
    </row>
    <row r="11" spans="1:78">
      <c r="A11" s="9"/>
      <c r="B11" s="14" t="s">
        <v>147</v>
      </c>
      <c r="C11" s="14"/>
      <c r="D11" s="14"/>
      <c r="E11" s="14"/>
      <c r="F11" s="14"/>
      <c r="G11" s="14"/>
      <c r="H11" s="14" t="s">
        <v>254</v>
      </c>
      <c r="I11" s="14"/>
      <c r="J11" s="14"/>
      <c r="K11" s="14"/>
      <c r="L11" s="14"/>
      <c r="M11" s="14"/>
      <c r="N11" s="14"/>
      <c r="O11" s="14"/>
      <c r="P11" s="14"/>
      <c r="Q11" s="14"/>
      <c r="R11" s="14"/>
      <c r="S11" s="14"/>
      <c r="T11" s="14"/>
      <c r="U11" s="14"/>
      <c r="V11" s="14"/>
      <c r="W11" s="14"/>
      <c r="X11" s="14"/>
      <c r="Y11" s="9"/>
      <c r="Z11" s="13" t="s">
        <v>255</v>
      </c>
      <c r="AA11" s="13"/>
      <c r="AB11" s="13"/>
      <c r="AC11" s="13"/>
      <c r="AD11" s="13"/>
      <c r="AE11" s="13"/>
      <c r="AF11" s="13"/>
      <c r="AG11" s="13"/>
      <c r="AH11" s="13"/>
      <c r="AI11" s="13"/>
      <c r="AJ11" s="13"/>
      <c r="AK11" s="13"/>
      <c r="AL11" s="13"/>
      <c r="AM11" s="9"/>
      <c r="AN11" s="9"/>
      <c r="AO11" s="130"/>
      <c r="AP11" s="137"/>
      <c r="AQ11" s="137"/>
      <c r="AR11" s="137"/>
      <c r="AS11" s="137"/>
      <c r="AT11" s="137"/>
      <c r="AU11" s="137"/>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44"/>
      <c r="BZ11" s="9"/>
    </row>
    <row r="12" spans="1:78">
      <c r="A12" s="9"/>
      <c r="B12" s="13"/>
      <c r="C12" s="13"/>
      <c r="D12" s="13"/>
      <c r="E12" s="13"/>
      <c r="F12" s="13"/>
      <c r="G12" s="13"/>
      <c r="H12" s="13"/>
      <c r="I12" s="13"/>
      <c r="J12" s="13"/>
      <c r="K12" s="13"/>
      <c r="L12" s="13"/>
      <c r="M12" s="13"/>
      <c r="N12" s="13"/>
      <c r="O12" s="13"/>
      <c r="P12" s="13"/>
      <c r="Q12" s="13"/>
      <c r="R12" s="13"/>
      <c r="S12" s="13"/>
      <c r="T12" s="13"/>
      <c r="U12" s="13"/>
      <c r="V12" s="13"/>
      <c r="W12" s="13"/>
      <c r="X12" s="13"/>
      <c r="Y12" s="9"/>
      <c r="Z12" s="9"/>
      <c r="AA12" s="9"/>
      <c r="AB12" s="9"/>
      <c r="AC12" s="9"/>
      <c r="AD12" s="9"/>
      <c r="AE12" s="9"/>
      <c r="AF12" s="9"/>
      <c r="AG12" s="9"/>
      <c r="AH12" s="9"/>
      <c r="AI12" s="9"/>
      <c r="AJ12" s="9"/>
      <c r="AK12" s="9"/>
      <c r="AL12" s="9"/>
      <c r="AM12" s="9"/>
      <c r="AN12" s="9"/>
      <c r="AO12" s="131"/>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45"/>
      <c r="BZ12" s="9"/>
    </row>
    <row r="13" spans="1:78">
      <c r="A13" s="9"/>
      <c r="B13" s="16"/>
      <c r="C13" s="16"/>
      <c r="D13" s="16"/>
      <c r="E13" s="16"/>
      <c r="F13" s="40" t="s">
        <v>101</v>
      </c>
      <c r="G13" s="40"/>
      <c r="H13" s="40"/>
      <c r="I13" s="40"/>
      <c r="J13" s="40"/>
      <c r="K13" s="40"/>
      <c r="L13" s="40"/>
      <c r="M13" s="40"/>
      <c r="N13" s="40"/>
      <c r="O13" s="40"/>
      <c r="P13" s="40"/>
      <c r="Q13" s="40"/>
      <c r="R13" s="40"/>
      <c r="S13" s="70">
        <f>AE61</f>
        <v>3227273</v>
      </c>
      <c r="T13" s="70"/>
      <c r="U13" s="70"/>
      <c r="V13" s="70"/>
      <c r="W13" s="70"/>
      <c r="X13" s="70"/>
      <c r="Y13" s="76"/>
      <c r="Z13" s="76"/>
      <c r="AA13" s="76"/>
      <c r="AB13" s="76"/>
      <c r="AC13" s="76"/>
      <c r="AD13" s="76"/>
      <c r="AE13" s="92" t="s">
        <v>164</v>
      </c>
      <c r="AF13" s="92"/>
      <c r="AG13" s="92"/>
      <c r="AH13" s="92"/>
      <c r="AI13" s="92"/>
      <c r="AJ13" s="92"/>
      <c r="AK13" s="9"/>
      <c r="AL13" s="9"/>
      <c r="AN13" s="127" t="s">
        <v>179</v>
      </c>
      <c r="AO13" s="127"/>
      <c r="AP13" s="127"/>
      <c r="AQ13" s="127"/>
      <c r="AR13" s="127"/>
      <c r="AS13" s="127"/>
      <c r="AT13" s="127"/>
      <c r="AU13" s="127"/>
      <c r="AV13" s="127"/>
      <c r="AW13" s="127"/>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9"/>
    </row>
    <row r="14" spans="1:78">
      <c r="A14" s="9"/>
      <c r="B14" s="17"/>
      <c r="C14" s="17"/>
      <c r="D14" s="17"/>
      <c r="E14" s="9"/>
      <c r="F14" s="41"/>
      <c r="G14" s="41"/>
      <c r="H14" s="41"/>
      <c r="I14" s="41"/>
      <c r="J14" s="41"/>
      <c r="K14" s="41"/>
      <c r="L14" s="41"/>
      <c r="M14" s="41"/>
      <c r="N14" s="41"/>
      <c r="O14" s="41"/>
      <c r="P14" s="41"/>
      <c r="Q14" s="41"/>
      <c r="R14" s="41"/>
      <c r="S14" s="71"/>
      <c r="T14" s="71"/>
      <c r="U14" s="71"/>
      <c r="V14" s="71"/>
      <c r="W14" s="71"/>
      <c r="X14" s="71"/>
      <c r="Y14" s="71"/>
      <c r="Z14" s="71"/>
      <c r="AA14" s="71"/>
      <c r="AB14" s="71"/>
      <c r="AC14" s="71"/>
      <c r="AD14" s="71"/>
      <c r="AE14" s="93"/>
      <c r="AF14" s="93"/>
      <c r="AG14" s="93"/>
      <c r="AH14" s="93"/>
      <c r="AI14" s="93"/>
      <c r="AJ14" s="93"/>
      <c r="AK14" s="9"/>
      <c r="AL14" s="9"/>
      <c r="AM14" s="9"/>
      <c r="AN14" s="127"/>
      <c r="AO14" s="127"/>
      <c r="AP14" s="127"/>
      <c r="AQ14" s="127"/>
      <c r="AR14" s="127"/>
      <c r="AS14" s="127"/>
      <c r="AT14" s="127"/>
      <c r="AU14" s="127"/>
      <c r="AV14" s="127"/>
      <c r="AW14" s="127"/>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9"/>
    </row>
    <row r="15" spans="1:78" ht="13.5" customHeight="1">
      <c r="A15" s="9"/>
      <c r="B15" s="9"/>
      <c r="C15" s="9"/>
      <c r="D15" s="9"/>
      <c r="E15" s="9"/>
      <c r="F15" s="42"/>
      <c r="G15" s="42"/>
      <c r="H15" s="42"/>
      <c r="I15" s="42"/>
      <c r="J15" s="42"/>
      <c r="K15" s="42"/>
      <c r="L15" s="42"/>
      <c r="M15" s="42"/>
      <c r="N15" s="42"/>
      <c r="O15" s="42"/>
      <c r="P15" s="42"/>
      <c r="Q15" s="42"/>
      <c r="R15" s="42"/>
      <c r="S15" s="72">
        <f>AE65</f>
        <v>3550000.3</v>
      </c>
      <c r="T15" s="74"/>
      <c r="U15" s="74"/>
      <c r="V15" s="74"/>
      <c r="W15" s="74"/>
      <c r="X15" s="74"/>
      <c r="Y15" s="74"/>
      <c r="Z15" s="74"/>
      <c r="AA15" s="74"/>
      <c r="AB15" s="74"/>
      <c r="AC15" s="74"/>
      <c r="AD15" s="74"/>
      <c r="AE15" s="92" t="s">
        <v>163</v>
      </c>
      <c r="AF15" s="92"/>
      <c r="AG15" s="92"/>
      <c r="AH15" s="92"/>
      <c r="AI15" s="92"/>
      <c r="AJ15" s="92"/>
      <c r="AK15" s="9"/>
      <c r="AL15" s="9"/>
      <c r="AM15" s="9"/>
      <c r="AN15" s="9"/>
      <c r="AO15" s="132" t="s">
        <v>84</v>
      </c>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46"/>
      <c r="BZ15" s="9"/>
    </row>
    <row r="16" spans="1:78">
      <c r="A16" s="9"/>
      <c r="B16" s="17"/>
      <c r="C16" s="17"/>
      <c r="D16" s="17"/>
      <c r="E16" s="17"/>
      <c r="F16" s="17"/>
      <c r="G16" s="17"/>
      <c r="H16" s="17"/>
      <c r="I16" s="17"/>
      <c r="J16" s="17"/>
      <c r="K16" s="17"/>
      <c r="L16" s="17"/>
      <c r="M16" s="17"/>
      <c r="N16" s="17"/>
      <c r="O16" s="17"/>
      <c r="P16" s="17"/>
      <c r="Q16" s="17"/>
      <c r="R16" s="9"/>
      <c r="S16" s="73"/>
      <c r="T16" s="73"/>
      <c r="U16" s="73"/>
      <c r="V16" s="73"/>
      <c r="W16" s="73"/>
      <c r="X16" s="73"/>
      <c r="Y16" s="73"/>
      <c r="Z16" s="73"/>
      <c r="AA16" s="73"/>
      <c r="AB16" s="73"/>
      <c r="AC16" s="73"/>
      <c r="AD16" s="73"/>
      <c r="AE16" s="93"/>
      <c r="AF16" s="93"/>
      <c r="AG16" s="93"/>
      <c r="AH16" s="93"/>
      <c r="AI16" s="93"/>
      <c r="AJ16" s="93"/>
      <c r="AK16" s="9"/>
      <c r="AL16" s="9"/>
      <c r="AM16" s="9"/>
      <c r="AN16" s="9"/>
      <c r="AO16" s="133"/>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7"/>
      <c r="BZ16" s="9"/>
    </row>
    <row r="17" spans="1:78">
      <c r="A17" s="9"/>
      <c r="B17" s="18" t="s">
        <v>7</v>
      </c>
      <c r="C17" s="29"/>
      <c r="D17" s="29"/>
      <c r="E17" s="29"/>
      <c r="F17" s="29"/>
      <c r="G17" s="29"/>
      <c r="H17" s="43"/>
      <c r="I17" s="29" t="s">
        <v>149</v>
      </c>
      <c r="J17" s="29"/>
      <c r="K17" s="29"/>
      <c r="L17" s="29"/>
      <c r="M17" s="29"/>
      <c r="N17" s="29"/>
      <c r="O17" s="43"/>
      <c r="P17" s="29" t="s">
        <v>63</v>
      </c>
      <c r="Q17" s="29"/>
      <c r="R17" s="29"/>
      <c r="S17" s="29"/>
      <c r="T17" s="29"/>
      <c r="U17" s="29"/>
      <c r="V17" s="29"/>
      <c r="W17" s="29"/>
      <c r="X17" s="29"/>
      <c r="Y17" s="29"/>
      <c r="Z17" s="29"/>
      <c r="AA17" s="43"/>
      <c r="AB17" s="29" t="s">
        <v>155</v>
      </c>
      <c r="AC17" s="29"/>
      <c r="AD17" s="43"/>
      <c r="AE17" s="29" t="s">
        <v>53</v>
      </c>
      <c r="AF17" s="29"/>
      <c r="AG17" s="29"/>
      <c r="AH17" s="29"/>
      <c r="AI17" s="29"/>
      <c r="AJ17" s="29"/>
      <c r="AK17" s="114"/>
      <c r="AL17" s="9"/>
      <c r="AM17" s="9"/>
      <c r="AN17" s="9"/>
      <c r="AO17" s="134"/>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8"/>
      <c r="BZ17" s="9"/>
    </row>
    <row r="18" spans="1:78" ht="14.25">
      <c r="A18" s="9"/>
      <c r="B18" s="19"/>
      <c r="C18" s="30"/>
      <c r="D18" s="30"/>
      <c r="E18" s="30"/>
      <c r="F18" s="30"/>
      <c r="G18" s="30"/>
      <c r="H18" s="44"/>
      <c r="I18" s="30"/>
      <c r="J18" s="30"/>
      <c r="K18" s="30"/>
      <c r="L18" s="30"/>
      <c r="M18" s="30"/>
      <c r="N18" s="30"/>
      <c r="O18" s="44"/>
      <c r="P18" s="30"/>
      <c r="Q18" s="30"/>
      <c r="R18" s="30"/>
      <c r="S18" s="30"/>
      <c r="T18" s="30"/>
      <c r="U18" s="30"/>
      <c r="V18" s="30"/>
      <c r="W18" s="30"/>
      <c r="X18" s="30"/>
      <c r="Y18" s="30"/>
      <c r="Z18" s="30"/>
      <c r="AA18" s="44"/>
      <c r="AB18" s="30"/>
      <c r="AC18" s="30"/>
      <c r="AD18" s="44"/>
      <c r="AE18" s="30"/>
      <c r="AF18" s="30"/>
      <c r="AG18" s="30"/>
      <c r="AH18" s="30"/>
      <c r="AI18" s="30"/>
      <c r="AJ18" s="30"/>
      <c r="AK18" s="115"/>
      <c r="AL18" s="9"/>
      <c r="AM18" s="9"/>
      <c r="AN18" s="127"/>
      <c r="AO18" s="127"/>
      <c r="AP18" s="127"/>
      <c r="AQ18" s="127"/>
      <c r="AR18" s="127"/>
      <c r="AS18" s="127"/>
      <c r="AT18" s="127"/>
      <c r="AU18" s="127"/>
      <c r="AV18" s="127"/>
      <c r="AW18" s="127"/>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row>
    <row r="19" spans="1:78" ht="14.25">
      <c r="A19" s="9"/>
      <c r="B19" s="20" t="s">
        <v>116</v>
      </c>
      <c r="C19" s="31"/>
      <c r="D19" s="31"/>
      <c r="E19" s="31"/>
      <c r="F19" s="31"/>
      <c r="G19" s="31"/>
      <c r="H19" s="45"/>
      <c r="I19" s="36" t="s">
        <v>151</v>
      </c>
      <c r="J19" s="36"/>
      <c r="K19" s="36"/>
      <c r="L19" s="36"/>
      <c r="M19" s="36"/>
      <c r="N19" s="36"/>
      <c r="O19" s="55"/>
      <c r="P19" s="61" t="s">
        <v>156</v>
      </c>
      <c r="Q19" s="61"/>
      <c r="R19" s="61"/>
      <c r="S19" s="61"/>
      <c r="T19" s="61"/>
      <c r="U19" s="61"/>
      <c r="V19" s="61"/>
      <c r="W19" s="61"/>
      <c r="X19" s="61"/>
      <c r="Y19" s="61"/>
      <c r="Z19" s="61"/>
      <c r="AA19" s="80"/>
      <c r="AB19" s="81" t="s">
        <v>158</v>
      </c>
      <c r="AC19" s="29"/>
      <c r="AD19" s="43"/>
      <c r="AE19" s="94">
        <v>1281818</v>
      </c>
      <c r="AF19" s="106"/>
      <c r="AG19" s="106"/>
      <c r="AH19" s="106"/>
      <c r="AI19" s="106"/>
      <c r="AJ19" s="106"/>
      <c r="AK19" s="116"/>
      <c r="AL19" s="9"/>
      <c r="AM19" s="9"/>
      <c r="AN19" s="127"/>
      <c r="AO19" s="127"/>
      <c r="AP19" s="127"/>
      <c r="AQ19" s="127"/>
      <c r="AR19" s="127"/>
      <c r="AS19" s="127"/>
      <c r="AT19" s="127"/>
      <c r="AU19" s="127"/>
      <c r="AV19" s="127"/>
      <c r="AW19" s="127"/>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row>
    <row r="20" spans="1:78" ht="16.5">
      <c r="A20" s="9"/>
      <c r="B20" s="21" t="s">
        <v>92</v>
      </c>
      <c r="C20" s="32"/>
      <c r="D20" s="32"/>
      <c r="E20" s="32"/>
      <c r="F20" s="32"/>
      <c r="G20" s="32"/>
      <c r="H20" s="46"/>
      <c r="I20" s="13"/>
      <c r="J20" s="13"/>
      <c r="K20" s="13"/>
      <c r="L20" s="13"/>
      <c r="M20" s="13"/>
      <c r="N20" s="13"/>
      <c r="O20" s="56"/>
      <c r="P20" s="9" t="s">
        <v>157</v>
      </c>
      <c r="Q20" s="9"/>
      <c r="R20" s="9"/>
      <c r="S20" s="9"/>
      <c r="T20" s="9"/>
      <c r="U20" s="9"/>
      <c r="V20" s="9"/>
      <c r="W20" s="9"/>
      <c r="X20" s="9"/>
      <c r="Y20" s="9"/>
      <c r="Z20" s="9"/>
      <c r="AA20" s="47"/>
      <c r="AB20" s="82"/>
      <c r="AC20" s="86"/>
      <c r="AD20" s="87"/>
      <c r="AE20" s="95"/>
      <c r="AF20" s="108"/>
      <c r="AG20" s="108"/>
      <c r="AH20" s="108"/>
      <c r="AI20" s="108"/>
      <c r="AJ20" s="108"/>
      <c r="AK20" s="117"/>
      <c r="AL20" s="9"/>
      <c r="AM20" s="9"/>
      <c r="AN20" s="9"/>
      <c r="AO20" s="135"/>
      <c r="AP20" s="135"/>
      <c r="AQ20" s="135"/>
      <c r="AR20" s="135"/>
      <c r="AS20" s="135"/>
      <c r="AT20" s="135"/>
      <c r="AU20" s="135"/>
      <c r="AV20" s="135"/>
      <c r="AW20" s="135"/>
      <c r="AX20" s="135"/>
      <c r="AY20" s="135"/>
      <c r="AZ20" s="135"/>
      <c r="BA20" s="135"/>
      <c r="BB20" s="135"/>
      <c r="BC20" s="135"/>
      <c r="BD20" s="135"/>
      <c r="BE20" s="135"/>
      <c r="BF20" s="135"/>
      <c r="BG20" s="135"/>
      <c r="BH20" s="135"/>
      <c r="BI20" s="135"/>
      <c r="BJ20" s="135"/>
      <c r="BK20" s="135"/>
      <c r="BL20" s="135"/>
      <c r="BM20" s="135"/>
      <c r="BN20" s="135"/>
      <c r="BO20" s="135"/>
      <c r="BP20" s="135"/>
      <c r="BQ20" s="135"/>
      <c r="BR20" s="135"/>
      <c r="BS20" s="135"/>
      <c r="BT20" s="135"/>
      <c r="BU20" s="135"/>
      <c r="BV20" s="135"/>
      <c r="BW20" s="135"/>
      <c r="BX20" s="135"/>
      <c r="BY20" s="135"/>
      <c r="BZ20" s="9"/>
    </row>
    <row r="21" spans="1:78" ht="16.5">
      <c r="A21" s="9"/>
      <c r="B21" s="21" t="s">
        <v>148</v>
      </c>
      <c r="C21" s="32"/>
      <c r="D21" s="32"/>
      <c r="E21" s="32"/>
      <c r="F21" s="32"/>
      <c r="G21" s="32"/>
      <c r="H21" s="46"/>
      <c r="I21" s="14" t="s">
        <v>152</v>
      </c>
      <c r="J21" s="14"/>
      <c r="K21" s="14"/>
      <c r="L21" s="14"/>
      <c r="M21" s="14"/>
      <c r="N21" s="14"/>
      <c r="O21" s="57"/>
      <c r="P21" s="62"/>
      <c r="Q21" s="14"/>
      <c r="R21" s="14"/>
      <c r="S21" s="14"/>
      <c r="T21" s="14"/>
      <c r="U21" s="14"/>
      <c r="V21" s="14"/>
      <c r="W21" s="14"/>
      <c r="X21" s="14"/>
      <c r="Y21" s="14"/>
      <c r="Z21" s="14"/>
      <c r="AA21" s="57"/>
      <c r="AB21" s="83" t="s">
        <v>158</v>
      </c>
      <c r="AC21" s="51"/>
      <c r="AD21" s="59"/>
      <c r="AE21" s="96">
        <v>100000</v>
      </c>
      <c r="AF21" s="109"/>
      <c r="AG21" s="109"/>
      <c r="AH21" s="109"/>
      <c r="AI21" s="109"/>
      <c r="AJ21" s="109"/>
      <c r="AK21" s="118"/>
      <c r="AL21" s="9"/>
      <c r="AN21" s="9"/>
      <c r="AO21" s="135"/>
      <c r="AP21" s="135"/>
      <c r="AQ21" s="135"/>
      <c r="AR21" s="135"/>
      <c r="AS21" s="135"/>
      <c r="AT21" s="135"/>
      <c r="AU21" s="135"/>
      <c r="AV21" s="135"/>
      <c r="AW21" s="135"/>
      <c r="AX21" s="135"/>
      <c r="AY21" s="135"/>
      <c r="AZ21" s="135"/>
      <c r="BA21" s="135"/>
      <c r="BB21" s="135"/>
      <c r="BC21" s="135"/>
      <c r="BD21" s="135"/>
      <c r="BE21" s="135"/>
      <c r="BF21" s="135"/>
      <c r="BG21" s="135"/>
      <c r="BH21" s="135"/>
      <c r="BI21" s="135"/>
      <c r="BJ21" s="135"/>
      <c r="BK21" s="135"/>
      <c r="BL21" s="135"/>
      <c r="BM21" s="135"/>
      <c r="BN21" s="135"/>
      <c r="BO21" s="135"/>
      <c r="BP21" s="135"/>
      <c r="BQ21" s="135"/>
      <c r="BR21" s="135"/>
      <c r="BS21" s="135"/>
      <c r="BT21" s="135"/>
      <c r="BU21" s="135"/>
      <c r="BV21" s="135"/>
      <c r="BW21" s="135"/>
      <c r="BX21" s="135"/>
      <c r="BY21" s="135"/>
      <c r="BZ21" s="9"/>
    </row>
    <row r="22" spans="1:78" ht="16.5">
      <c r="A22" s="9"/>
      <c r="B22" s="22"/>
      <c r="C22" s="9"/>
      <c r="D22" s="9"/>
      <c r="E22" s="9"/>
      <c r="F22" s="9"/>
      <c r="G22" s="9"/>
      <c r="H22" s="47"/>
      <c r="I22" s="13"/>
      <c r="J22" s="13"/>
      <c r="K22" s="13"/>
      <c r="L22" s="13"/>
      <c r="M22" s="13"/>
      <c r="N22" s="13"/>
      <c r="O22" s="56"/>
      <c r="P22" s="63"/>
      <c r="Q22" s="15"/>
      <c r="R22" s="15"/>
      <c r="S22" s="15"/>
      <c r="T22" s="15"/>
      <c r="U22" s="15"/>
      <c r="V22" s="15"/>
      <c r="W22" s="15"/>
      <c r="X22" s="15"/>
      <c r="Y22" s="15"/>
      <c r="Z22" s="15"/>
      <c r="AA22" s="58"/>
      <c r="AB22" s="82"/>
      <c r="AC22" s="86"/>
      <c r="AD22" s="87"/>
      <c r="AE22" s="97"/>
      <c r="AF22" s="110"/>
      <c r="AG22" s="110"/>
      <c r="AH22" s="110"/>
      <c r="AI22" s="110"/>
      <c r="AJ22" s="110"/>
      <c r="AK22" s="119"/>
      <c r="AL22" s="9"/>
      <c r="AM22" s="9"/>
      <c r="AN22" s="9"/>
      <c r="AO22" s="135"/>
      <c r="AP22" s="135"/>
      <c r="AQ22" s="135"/>
      <c r="AR22" s="135"/>
      <c r="AS22" s="135"/>
      <c r="AT22" s="135"/>
      <c r="AU22" s="135"/>
      <c r="AV22" s="135"/>
      <c r="AW22" s="135"/>
      <c r="AX22" s="135"/>
      <c r="AY22" s="135"/>
      <c r="AZ22" s="135"/>
      <c r="BA22" s="135"/>
      <c r="BB22" s="135"/>
      <c r="BC22" s="135"/>
      <c r="BD22" s="135"/>
      <c r="BE22" s="135"/>
      <c r="BF22" s="135"/>
      <c r="BG22" s="135"/>
      <c r="BH22" s="135"/>
      <c r="BI22" s="135"/>
      <c r="BJ22" s="135"/>
      <c r="BK22" s="135"/>
      <c r="BL22" s="135"/>
      <c r="BM22" s="135"/>
      <c r="BN22" s="135"/>
      <c r="BO22" s="135"/>
      <c r="BP22" s="135"/>
      <c r="BQ22" s="135"/>
      <c r="BR22" s="135"/>
      <c r="BS22" s="135"/>
      <c r="BT22" s="135"/>
      <c r="BU22" s="135"/>
      <c r="BV22" s="135"/>
      <c r="BW22" s="135"/>
      <c r="BX22" s="135"/>
      <c r="BY22" s="135"/>
      <c r="BZ22" s="9"/>
    </row>
    <row r="23" spans="1:78">
      <c r="A23" s="9"/>
      <c r="B23" s="22"/>
      <c r="C23" s="9"/>
      <c r="D23" s="9"/>
      <c r="E23" s="9"/>
      <c r="F23" s="9"/>
      <c r="G23" s="9"/>
      <c r="H23" s="47"/>
      <c r="I23" s="14" t="s">
        <v>111</v>
      </c>
      <c r="J23" s="14"/>
      <c r="K23" s="14"/>
      <c r="L23" s="14"/>
      <c r="M23" s="14"/>
      <c r="N23" s="14"/>
      <c r="O23" s="57"/>
      <c r="P23" s="62"/>
      <c r="Q23" s="14"/>
      <c r="R23" s="14"/>
      <c r="S23" s="14"/>
      <c r="T23" s="14"/>
      <c r="U23" s="14"/>
      <c r="V23" s="14"/>
      <c r="W23" s="14"/>
      <c r="X23" s="14"/>
      <c r="Y23" s="14"/>
      <c r="Z23" s="14"/>
      <c r="AA23" s="57"/>
      <c r="AB23" s="83" t="s">
        <v>158</v>
      </c>
      <c r="AC23" s="51"/>
      <c r="AD23" s="59"/>
      <c r="AE23" s="96">
        <v>10000</v>
      </c>
      <c r="AF23" s="109"/>
      <c r="AG23" s="109"/>
      <c r="AH23" s="109"/>
      <c r="AI23" s="109"/>
      <c r="AJ23" s="109"/>
      <c r="AK23" s="118"/>
      <c r="AL23" s="9"/>
      <c r="AM23" s="9"/>
      <c r="AN23" s="9"/>
      <c r="AO23" s="17"/>
      <c r="AP23" s="17"/>
      <c r="AQ23" s="17"/>
      <c r="AR23" s="17"/>
      <c r="AS23" s="17"/>
      <c r="AT23" s="17"/>
      <c r="AU23" s="17"/>
      <c r="AV23" s="17"/>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c r="BX23" s="17"/>
      <c r="BY23" s="17"/>
      <c r="BZ23" s="9"/>
    </row>
    <row r="24" spans="1:78">
      <c r="A24" s="9"/>
      <c r="B24" s="22"/>
      <c r="C24" s="9"/>
      <c r="D24" s="9"/>
      <c r="E24" s="9"/>
      <c r="F24" s="9"/>
      <c r="G24" s="9"/>
      <c r="H24" s="47"/>
      <c r="I24" s="13"/>
      <c r="J24" s="13"/>
      <c r="K24" s="13"/>
      <c r="L24" s="13"/>
      <c r="M24" s="13"/>
      <c r="N24" s="13"/>
      <c r="O24" s="56"/>
      <c r="P24" s="63"/>
      <c r="Q24" s="15"/>
      <c r="R24" s="15"/>
      <c r="S24" s="15"/>
      <c r="T24" s="15"/>
      <c r="U24" s="15"/>
      <c r="V24" s="15"/>
      <c r="W24" s="15"/>
      <c r="X24" s="15"/>
      <c r="Y24" s="15"/>
      <c r="Z24" s="15"/>
      <c r="AA24" s="58"/>
      <c r="AB24" s="82"/>
      <c r="AC24" s="86"/>
      <c r="AD24" s="87"/>
      <c r="AE24" s="97"/>
      <c r="AF24" s="110"/>
      <c r="AG24" s="110"/>
      <c r="AH24" s="110"/>
      <c r="AI24" s="110"/>
      <c r="AJ24" s="110"/>
      <c r="AK24" s="11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row>
    <row r="25" spans="1:78">
      <c r="A25" s="9"/>
      <c r="B25" s="22"/>
      <c r="C25" s="9"/>
      <c r="D25" s="9"/>
      <c r="E25" s="9"/>
      <c r="F25" s="9"/>
      <c r="G25" s="9"/>
      <c r="H25" s="47"/>
      <c r="I25" s="14" t="s">
        <v>154</v>
      </c>
      <c r="J25" s="14"/>
      <c r="K25" s="14"/>
      <c r="L25" s="14"/>
      <c r="M25" s="14"/>
      <c r="N25" s="14"/>
      <c r="O25" s="57"/>
      <c r="P25" s="62"/>
      <c r="Q25" s="14"/>
      <c r="R25" s="14"/>
      <c r="S25" s="14"/>
      <c r="T25" s="14"/>
      <c r="U25" s="14"/>
      <c r="V25" s="14"/>
      <c r="W25" s="14"/>
      <c r="X25" s="14"/>
      <c r="Y25" s="14"/>
      <c r="Z25" s="14"/>
      <c r="AA25" s="57"/>
      <c r="AB25" s="83" t="s">
        <v>158</v>
      </c>
      <c r="AC25" s="51"/>
      <c r="AD25" s="59"/>
      <c r="AE25" s="96">
        <v>10000</v>
      </c>
      <c r="AF25" s="109"/>
      <c r="AG25" s="109"/>
      <c r="AH25" s="109"/>
      <c r="AI25" s="109"/>
      <c r="AJ25" s="109"/>
      <c r="AK25" s="118"/>
      <c r="AL25" s="9"/>
      <c r="AM25" s="9"/>
      <c r="AN25" s="9"/>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0"/>
      <c r="BX25" s="10"/>
      <c r="BY25" s="10"/>
      <c r="BZ25" s="9"/>
    </row>
    <row r="26" spans="1:78" ht="20.25" customHeight="1">
      <c r="A26" s="9"/>
      <c r="B26" s="22"/>
      <c r="C26" s="9"/>
      <c r="D26" s="9"/>
      <c r="E26" s="9"/>
      <c r="F26" s="9"/>
      <c r="G26" s="9"/>
      <c r="H26" s="47"/>
      <c r="I26" s="13"/>
      <c r="J26" s="13"/>
      <c r="K26" s="13"/>
      <c r="L26" s="13"/>
      <c r="M26" s="13"/>
      <c r="N26" s="13"/>
      <c r="O26" s="56"/>
      <c r="P26" s="63"/>
      <c r="Q26" s="15"/>
      <c r="R26" s="15"/>
      <c r="S26" s="15"/>
      <c r="T26" s="15"/>
      <c r="U26" s="15"/>
      <c r="V26" s="15"/>
      <c r="W26" s="15"/>
      <c r="X26" s="15"/>
      <c r="Y26" s="15"/>
      <c r="Z26" s="15"/>
      <c r="AA26" s="58"/>
      <c r="AB26" s="82"/>
      <c r="AC26" s="86"/>
      <c r="AD26" s="87"/>
      <c r="AE26" s="97"/>
      <c r="AF26" s="110"/>
      <c r="AG26" s="110"/>
      <c r="AH26" s="110"/>
      <c r="AI26" s="110"/>
      <c r="AJ26" s="110"/>
      <c r="AK26" s="119"/>
      <c r="AL26" s="9"/>
      <c r="AM26" s="9"/>
      <c r="AN26" s="9"/>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c r="BT26" s="10"/>
      <c r="BU26" s="10"/>
      <c r="BV26" s="10"/>
      <c r="BW26" s="10"/>
      <c r="BX26" s="10"/>
      <c r="BY26" s="10"/>
      <c r="BZ26" s="9"/>
    </row>
    <row r="27" spans="1:78" ht="16.5">
      <c r="A27" s="9"/>
      <c r="B27" s="22"/>
      <c r="C27" s="9"/>
      <c r="D27" s="9"/>
      <c r="E27" s="9"/>
      <c r="F27" s="9"/>
      <c r="G27" s="9"/>
      <c r="H27" s="47"/>
      <c r="I27" s="14" t="s">
        <v>3</v>
      </c>
      <c r="J27" s="14"/>
      <c r="K27" s="14"/>
      <c r="L27" s="14"/>
      <c r="M27" s="14"/>
      <c r="N27" s="14"/>
      <c r="O27" s="57"/>
      <c r="P27" s="62"/>
      <c r="Q27" s="14"/>
      <c r="R27" s="14"/>
      <c r="S27" s="14"/>
      <c r="T27" s="14"/>
      <c r="U27" s="14"/>
      <c r="V27" s="14"/>
      <c r="W27" s="14"/>
      <c r="X27" s="14"/>
      <c r="Y27" s="14"/>
      <c r="Z27" s="14"/>
      <c r="AA27" s="57"/>
      <c r="AB27" s="83" t="s">
        <v>158</v>
      </c>
      <c r="AC27" s="51"/>
      <c r="AD27" s="59"/>
      <c r="AE27" s="96">
        <v>5000</v>
      </c>
      <c r="AF27" s="109"/>
      <c r="AG27" s="109"/>
      <c r="AH27" s="109"/>
      <c r="AI27" s="109"/>
      <c r="AJ27" s="109"/>
      <c r="AK27" s="118"/>
      <c r="AL27" s="9"/>
      <c r="AM27" s="9"/>
      <c r="AN27" s="128"/>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10"/>
      <c r="BW27" s="10"/>
      <c r="BX27" s="10"/>
      <c r="BY27" s="10"/>
      <c r="BZ27" s="9"/>
    </row>
    <row r="28" spans="1:78" ht="21">
      <c r="A28" s="9"/>
      <c r="B28" s="22"/>
      <c r="C28" s="9"/>
      <c r="D28" s="9"/>
      <c r="E28" s="9"/>
      <c r="F28" s="9"/>
      <c r="G28" s="9"/>
      <c r="H28" s="47"/>
      <c r="I28" s="13"/>
      <c r="J28" s="13"/>
      <c r="K28" s="13"/>
      <c r="L28" s="13"/>
      <c r="M28" s="13"/>
      <c r="N28" s="13"/>
      <c r="O28" s="56"/>
      <c r="P28" s="63"/>
      <c r="Q28" s="15"/>
      <c r="R28" s="15"/>
      <c r="S28" s="15"/>
      <c r="T28" s="15"/>
      <c r="U28" s="15"/>
      <c r="V28" s="15"/>
      <c r="W28" s="15"/>
      <c r="X28" s="15"/>
      <c r="Y28" s="15"/>
      <c r="Z28" s="15"/>
      <c r="AA28" s="58"/>
      <c r="AB28" s="82"/>
      <c r="AC28" s="86"/>
      <c r="AD28" s="87"/>
      <c r="AE28" s="97"/>
      <c r="AF28" s="110"/>
      <c r="AG28" s="110"/>
      <c r="AH28" s="110"/>
      <c r="AI28" s="110"/>
      <c r="AJ28" s="110"/>
      <c r="AK28" s="119"/>
      <c r="AL28" s="9"/>
      <c r="AM28" s="9"/>
      <c r="AN28" s="126"/>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10"/>
      <c r="BY28" s="10"/>
      <c r="BZ28" s="9"/>
    </row>
    <row r="29" spans="1:78">
      <c r="A29" s="9"/>
      <c r="B29" s="22"/>
      <c r="C29" s="9"/>
      <c r="D29" s="9"/>
      <c r="E29" s="9"/>
      <c r="F29" s="9"/>
      <c r="G29" s="9"/>
      <c r="H29" s="47"/>
      <c r="I29" s="14" t="s">
        <v>41</v>
      </c>
      <c r="J29" s="14"/>
      <c r="K29" s="14"/>
      <c r="L29" s="14"/>
      <c r="M29" s="14"/>
      <c r="N29" s="14"/>
      <c r="O29" s="57"/>
      <c r="P29" s="62"/>
      <c r="Q29" s="14"/>
      <c r="R29" s="14"/>
      <c r="S29" s="14"/>
      <c r="T29" s="14"/>
      <c r="U29" s="14"/>
      <c r="V29" s="14"/>
      <c r="W29" s="14"/>
      <c r="X29" s="14"/>
      <c r="Y29" s="14"/>
      <c r="Z29" s="14"/>
      <c r="AA29" s="57"/>
      <c r="AB29" s="83" t="s">
        <v>158</v>
      </c>
      <c r="AC29" s="51"/>
      <c r="AD29" s="59"/>
      <c r="AE29" s="96">
        <v>30000</v>
      </c>
      <c r="AF29" s="109"/>
      <c r="AG29" s="109"/>
      <c r="AH29" s="109"/>
      <c r="AI29" s="109"/>
      <c r="AJ29" s="109"/>
      <c r="AK29" s="118"/>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row>
    <row r="30" spans="1:78">
      <c r="A30" s="9"/>
      <c r="B30" s="22"/>
      <c r="C30" s="9"/>
      <c r="D30" s="9"/>
      <c r="E30" s="9"/>
      <c r="F30" s="9"/>
      <c r="G30" s="9"/>
      <c r="H30" s="47"/>
      <c r="I30" s="15"/>
      <c r="J30" s="15"/>
      <c r="K30" s="15"/>
      <c r="L30" s="15"/>
      <c r="M30" s="15"/>
      <c r="N30" s="15"/>
      <c r="O30" s="58"/>
      <c r="P30" s="63"/>
      <c r="Q30" s="15"/>
      <c r="R30" s="15"/>
      <c r="S30" s="15"/>
      <c r="T30" s="15"/>
      <c r="U30" s="15"/>
      <c r="V30" s="15"/>
      <c r="W30" s="15"/>
      <c r="X30" s="15"/>
      <c r="Y30" s="15"/>
      <c r="Z30" s="15"/>
      <c r="AA30" s="58"/>
      <c r="AB30" s="82"/>
      <c r="AC30" s="86"/>
      <c r="AD30" s="87"/>
      <c r="AE30" s="97"/>
      <c r="AF30" s="110"/>
      <c r="AG30" s="110"/>
      <c r="AH30" s="110"/>
      <c r="AI30" s="110"/>
      <c r="AJ30" s="110"/>
      <c r="AK30" s="11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row>
    <row r="31" spans="1:78">
      <c r="A31" s="9"/>
      <c r="B31" s="22"/>
      <c r="C31" s="9"/>
      <c r="D31" s="9"/>
      <c r="E31" s="9"/>
      <c r="F31" s="9"/>
      <c r="G31" s="9"/>
      <c r="H31" s="47"/>
      <c r="I31" s="13" t="s">
        <v>67</v>
      </c>
      <c r="J31" s="13"/>
      <c r="K31" s="13"/>
      <c r="L31" s="13"/>
      <c r="M31" s="13"/>
      <c r="N31" s="13"/>
      <c r="O31" s="56"/>
      <c r="P31" s="62"/>
      <c r="Q31" s="14"/>
      <c r="R31" s="14"/>
      <c r="S31" s="14"/>
      <c r="T31" s="14"/>
      <c r="U31" s="14"/>
      <c r="V31" s="14"/>
      <c r="W31" s="14"/>
      <c r="X31" s="14"/>
      <c r="Y31" s="14"/>
      <c r="Z31" s="14"/>
      <c r="AA31" s="57"/>
      <c r="AB31" s="83" t="s">
        <v>158</v>
      </c>
      <c r="AC31" s="51"/>
      <c r="AD31" s="59"/>
      <c r="AE31" s="96">
        <v>20000</v>
      </c>
      <c r="AF31" s="109"/>
      <c r="AG31" s="109"/>
      <c r="AH31" s="109"/>
      <c r="AI31" s="109"/>
      <c r="AJ31" s="109"/>
      <c r="AK31" s="118"/>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row>
    <row r="32" spans="1:78">
      <c r="A32" s="9"/>
      <c r="B32" s="22"/>
      <c r="C32" s="9"/>
      <c r="D32" s="9"/>
      <c r="E32" s="9"/>
      <c r="F32" s="9"/>
      <c r="G32" s="9"/>
      <c r="H32" s="47"/>
      <c r="I32" s="13"/>
      <c r="J32" s="13"/>
      <c r="K32" s="13"/>
      <c r="L32" s="13"/>
      <c r="M32" s="13"/>
      <c r="N32" s="13"/>
      <c r="O32" s="56"/>
      <c r="P32" s="63"/>
      <c r="Q32" s="15"/>
      <c r="R32" s="15"/>
      <c r="S32" s="15"/>
      <c r="T32" s="15"/>
      <c r="U32" s="15"/>
      <c r="V32" s="15"/>
      <c r="W32" s="15"/>
      <c r="X32" s="15"/>
      <c r="Y32" s="15"/>
      <c r="Z32" s="15"/>
      <c r="AA32" s="58"/>
      <c r="AB32" s="82"/>
      <c r="AC32" s="86"/>
      <c r="AD32" s="87"/>
      <c r="AE32" s="97"/>
      <c r="AF32" s="110"/>
      <c r="AG32" s="110"/>
      <c r="AH32" s="110"/>
      <c r="AI32" s="110"/>
      <c r="AJ32" s="110"/>
      <c r="AK32" s="11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9"/>
      <c r="BZ32" s="9"/>
    </row>
    <row r="33" spans="1:78">
      <c r="A33" s="9"/>
      <c r="B33" s="22"/>
      <c r="C33" s="9"/>
      <c r="D33" s="9"/>
      <c r="E33" s="9"/>
      <c r="F33" s="9"/>
      <c r="G33" s="9"/>
      <c r="H33" s="47"/>
      <c r="I33" s="14" t="s">
        <v>11</v>
      </c>
      <c r="J33" s="14"/>
      <c r="K33" s="14"/>
      <c r="L33" s="14"/>
      <c r="M33" s="14"/>
      <c r="N33" s="14"/>
      <c r="O33" s="57"/>
      <c r="P33" s="62"/>
      <c r="Q33" s="14"/>
      <c r="R33" s="14"/>
      <c r="S33" s="14"/>
      <c r="T33" s="14"/>
      <c r="U33" s="14"/>
      <c r="V33" s="14"/>
      <c r="W33" s="14"/>
      <c r="X33" s="14"/>
      <c r="Y33" s="14"/>
      <c r="Z33" s="14"/>
      <c r="AA33" s="57"/>
      <c r="AB33" s="83" t="s">
        <v>158</v>
      </c>
      <c r="AC33" s="51"/>
      <c r="AD33" s="59"/>
      <c r="AE33" s="96">
        <v>20000</v>
      </c>
      <c r="AF33" s="109"/>
      <c r="AG33" s="109"/>
      <c r="AH33" s="109"/>
      <c r="AI33" s="109"/>
      <c r="AJ33" s="109"/>
      <c r="AK33" s="118"/>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9"/>
      <c r="BY33" s="9"/>
      <c r="BZ33" s="9"/>
    </row>
    <row r="34" spans="1:78">
      <c r="A34" s="9"/>
      <c r="B34" s="22"/>
      <c r="C34" s="9"/>
      <c r="D34" s="9"/>
      <c r="E34" s="9"/>
      <c r="F34" s="9"/>
      <c r="G34" s="9"/>
      <c r="H34" s="47"/>
      <c r="I34" s="13"/>
      <c r="J34" s="13"/>
      <c r="K34" s="13"/>
      <c r="L34" s="13"/>
      <c r="M34" s="13"/>
      <c r="N34" s="13"/>
      <c r="O34" s="56"/>
      <c r="P34" s="63"/>
      <c r="Q34" s="15"/>
      <c r="R34" s="15"/>
      <c r="S34" s="15"/>
      <c r="T34" s="15"/>
      <c r="U34" s="15"/>
      <c r="V34" s="15"/>
      <c r="W34" s="15"/>
      <c r="X34" s="15"/>
      <c r="Y34" s="15"/>
      <c r="Z34" s="15"/>
      <c r="AA34" s="58"/>
      <c r="AB34" s="82"/>
      <c r="AC34" s="86"/>
      <c r="AD34" s="87"/>
      <c r="AE34" s="97"/>
      <c r="AF34" s="110"/>
      <c r="AG34" s="110"/>
      <c r="AH34" s="110"/>
      <c r="AI34" s="110"/>
      <c r="AJ34" s="110"/>
      <c r="AK34" s="11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9"/>
      <c r="BZ34" s="9"/>
    </row>
    <row r="35" spans="1:78">
      <c r="A35" s="9"/>
      <c r="B35" s="22"/>
      <c r="C35" s="9"/>
      <c r="D35" s="9"/>
      <c r="E35" s="9"/>
      <c r="F35" s="9"/>
      <c r="G35" s="9"/>
      <c r="H35" s="47"/>
      <c r="I35" s="14" t="s">
        <v>136</v>
      </c>
      <c r="J35" s="14"/>
      <c r="K35" s="14"/>
      <c r="L35" s="14"/>
      <c r="M35" s="14"/>
      <c r="N35" s="14"/>
      <c r="O35" s="57"/>
      <c r="P35" s="62"/>
      <c r="Q35" s="14"/>
      <c r="R35" s="14"/>
      <c r="S35" s="14"/>
      <c r="T35" s="14"/>
      <c r="U35" s="14"/>
      <c r="V35" s="14"/>
      <c r="W35" s="14"/>
      <c r="X35" s="14"/>
      <c r="Y35" s="14"/>
      <c r="Z35" s="14"/>
      <c r="AA35" s="57"/>
      <c r="AB35" s="83" t="s">
        <v>158</v>
      </c>
      <c r="AC35" s="51"/>
      <c r="AD35" s="59"/>
      <c r="AE35" s="96">
        <v>5000</v>
      </c>
      <c r="AF35" s="109"/>
      <c r="AG35" s="109"/>
      <c r="AH35" s="109"/>
      <c r="AI35" s="109"/>
      <c r="AJ35" s="109"/>
      <c r="AK35" s="118"/>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9"/>
      <c r="BZ35" s="9"/>
    </row>
    <row r="36" spans="1:78">
      <c r="A36" s="9"/>
      <c r="B36" s="22"/>
      <c r="C36" s="9"/>
      <c r="D36" s="9"/>
      <c r="E36" s="9"/>
      <c r="F36" s="9"/>
      <c r="G36" s="9"/>
      <c r="H36" s="47"/>
      <c r="I36" s="13"/>
      <c r="J36" s="13"/>
      <c r="K36" s="13"/>
      <c r="L36" s="13"/>
      <c r="M36" s="13"/>
      <c r="N36" s="13"/>
      <c r="O36" s="56"/>
      <c r="P36" s="63"/>
      <c r="Q36" s="15"/>
      <c r="R36" s="15"/>
      <c r="S36" s="15"/>
      <c r="T36" s="15"/>
      <c r="U36" s="15"/>
      <c r="V36" s="15"/>
      <c r="W36" s="15"/>
      <c r="X36" s="15"/>
      <c r="Y36" s="15"/>
      <c r="Z36" s="15"/>
      <c r="AA36" s="58"/>
      <c r="AB36" s="84"/>
      <c r="AC36" s="52"/>
      <c r="AD36" s="88"/>
      <c r="AE36" s="97"/>
      <c r="AF36" s="110"/>
      <c r="AG36" s="110"/>
      <c r="AH36" s="110"/>
      <c r="AI36" s="110"/>
      <c r="AJ36" s="110"/>
      <c r="AK36" s="11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c r="BW36" s="9"/>
      <c r="BX36" s="9"/>
      <c r="BY36" s="9"/>
      <c r="BZ36" s="9"/>
    </row>
    <row r="37" spans="1:78">
      <c r="A37" s="9"/>
      <c r="B37" s="22"/>
      <c r="C37" s="9"/>
      <c r="D37" s="9"/>
      <c r="E37" s="9"/>
      <c r="F37" s="9"/>
      <c r="G37" s="9"/>
      <c r="H37" s="47"/>
      <c r="I37" s="51" t="s">
        <v>25</v>
      </c>
      <c r="J37" s="51"/>
      <c r="K37" s="51"/>
      <c r="L37" s="51"/>
      <c r="M37" s="51"/>
      <c r="N37" s="51"/>
      <c r="O37" s="51"/>
      <c r="P37" s="64"/>
      <c r="Q37" s="67"/>
      <c r="R37" s="67"/>
      <c r="S37" s="67"/>
      <c r="T37" s="67"/>
      <c r="U37" s="67"/>
      <c r="V37" s="67"/>
      <c r="W37" s="67"/>
      <c r="X37" s="67"/>
      <c r="Y37" s="67"/>
      <c r="Z37" s="67"/>
      <c r="AA37" s="67"/>
      <c r="AB37" s="67"/>
      <c r="AC37" s="67"/>
      <c r="AD37" s="89"/>
      <c r="AE37" s="98">
        <f>SUM(AE19:AK36)</f>
        <v>1481818</v>
      </c>
      <c r="AF37" s="111"/>
      <c r="AG37" s="111"/>
      <c r="AH37" s="111"/>
      <c r="AI37" s="111"/>
      <c r="AJ37" s="111"/>
      <c r="AK37" s="120"/>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9"/>
      <c r="BZ37" s="9"/>
    </row>
    <row r="38" spans="1:78" ht="14.25">
      <c r="A38" s="9"/>
      <c r="B38" s="23"/>
      <c r="C38" s="33"/>
      <c r="D38" s="33"/>
      <c r="E38" s="33"/>
      <c r="F38" s="33"/>
      <c r="G38" s="33"/>
      <c r="H38" s="48"/>
      <c r="I38" s="52"/>
      <c r="J38" s="52"/>
      <c r="K38" s="52"/>
      <c r="L38" s="52"/>
      <c r="M38" s="52"/>
      <c r="N38" s="52"/>
      <c r="O38" s="52"/>
      <c r="P38" s="65"/>
      <c r="Q38" s="68"/>
      <c r="R38" s="68"/>
      <c r="S38" s="68"/>
      <c r="T38" s="68"/>
      <c r="U38" s="68"/>
      <c r="V38" s="68"/>
      <c r="W38" s="68"/>
      <c r="X38" s="68"/>
      <c r="Y38" s="68"/>
      <c r="Z38" s="68"/>
      <c r="AA38" s="68"/>
      <c r="AB38" s="68"/>
      <c r="AC38" s="68"/>
      <c r="AD38" s="90"/>
      <c r="AE38" s="99"/>
      <c r="AF38" s="99"/>
      <c r="AG38" s="99"/>
      <c r="AH38" s="99"/>
      <c r="AI38" s="99"/>
      <c r="AJ38" s="99"/>
      <c r="AK38" s="121"/>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9"/>
      <c r="BZ38" s="9"/>
    </row>
    <row r="39" spans="1:78" ht="14.25">
      <c r="A39" s="9"/>
      <c r="B39" s="20" t="s">
        <v>252</v>
      </c>
      <c r="C39" s="31"/>
      <c r="D39" s="31"/>
      <c r="E39" s="31"/>
      <c r="F39" s="31"/>
      <c r="G39" s="31"/>
      <c r="H39" s="45"/>
      <c r="I39" s="36" t="s">
        <v>151</v>
      </c>
      <c r="J39" s="36"/>
      <c r="K39" s="36"/>
      <c r="L39" s="36"/>
      <c r="M39" s="36"/>
      <c r="N39" s="36"/>
      <c r="O39" s="55"/>
      <c r="P39" s="17" t="s">
        <v>160</v>
      </c>
      <c r="Q39" s="17"/>
      <c r="R39" s="17"/>
      <c r="S39" s="17"/>
      <c r="T39" s="17"/>
      <c r="U39" s="17"/>
      <c r="V39" s="17"/>
      <c r="W39" s="17"/>
      <c r="X39" s="17"/>
      <c r="Y39" s="17"/>
      <c r="Z39" s="17"/>
      <c r="AA39" s="47"/>
      <c r="AB39" s="84" t="s">
        <v>158</v>
      </c>
      <c r="AC39" s="52"/>
      <c r="AD39" s="88"/>
      <c r="AE39" s="94">
        <v>1045455</v>
      </c>
      <c r="AF39" s="106"/>
      <c r="AG39" s="106"/>
      <c r="AH39" s="106"/>
      <c r="AI39" s="106"/>
      <c r="AJ39" s="106"/>
      <c r="AK39" s="116"/>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c r="BX39" s="9"/>
      <c r="BY39" s="9"/>
      <c r="BZ39" s="9"/>
    </row>
    <row r="40" spans="1:78">
      <c r="A40" s="9"/>
      <c r="B40" s="21" t="s">
        <v>129</v>
      </c>
      <c r="C40" s="32"/>
      <c r="D40" s="32"/>
      <c r="E40" s="32"/>
      <c r="F40" s="32"/>
      <c r="G40" s="32"/>
      <c r="H40" s="46"/>
      <c r="I40" s="13"/>
      <c r="J40" s="13"/>
      <c r="K40" s="13"/>
      <c r="L40" s="13"/>
      <c r="M40" s="13"/>
      <c r="N40" s="13"/>
      <c r="O40" s="56"/>
      <c r="P40" s="9" t="s">
        <v>161</v>
      </c>
      <c r="Q40" s="9"/>
      <c r="R40" s="9"/>
      <c r="S40" s="9"/>
      <c r="T40" s="9"/>
      <c r="U40" s="9"/>
      <c r="V40" s="9"/>
      <c r="W40" s="9"/>
      <c r="X40" s="9"/>
      <c r="Y40" s="9"/>
      <c r="Z40" s="9"/>
      <c r="AA40" s="47"/>
      <c r="AB40" s="82"/>
      <c r="AC40" s="86"/>
      <c r="AD40" s="87"/>
      <c r="AE40" s="95"/>
      <c r="AF40" s="108"/>
      <c r="AG40" s="108"/>
      <c r="AH40" s="108"/>
      <c r="AI40" s="108"/>
      <c r="AJ40" s="108"/>
      <c r="AK40" s="117"/>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c r="BU40" s="9"/>
      <c r="BV40" s="9"/>
      <c r="BW40" s="9"/>
      <c r="BX40" s="9"/>
      <c r="BY40" s="9"/>
      <c r="BZ40" s="9"/>
    </row>
    <row r="41" spans="1:78">
      <c r="A41" s="9"/>
      <c r="B41" s="21" t="s">
        <v>148</v>
      </c>
      <c r="C41" s="32"/>
      <c r="D41" s="32"/>
      <c r="E41" s="32"/>
      <c r="F41" s="32"/>
      <c r="G41" s="32"/>
      <c r="H41" s="46"/>
      <c r="I41" s="14" t="s">
        <v>152</v>
      </c>
      <c r="J41" s="14"/>
      <c r="K41" s="14"/>
      <c r="L41" s="14"/>
      <c r="M41" s="14"/>
      <c r="N41" s="14"/>
      <c r="O41" s="57"/>
      <c r="P41" s="62"/>
      <c r="Q41" s="14"/>
      <c r="R41" s="14"/>
      <c r="S41" s="14"/>
      <c r="T41" s="14"/>
      <c r="U41" s="14"/>
      <c r="V41" s="14"/>
      <c r="W41" s="14"/>
      <c r="X41" s="14"/>
      <c r="Y41" s="14"/>
      <c r="Z41" s="14"/>
      <c r="AA41" s="57"/>
      <c r="AB41" s="83" t="s">
        <v>158</v>
      </c>
      <c r="AC41" s="51"/>
      <c r="AD41" s="59"/>
      <c r="AE41" s="96">
        <v>100000</v>
      </c>
      <c r="AF41" s="109"/>
      <c r="AG41" s="109"/>
      <c r="AH41" s="109"/>
      <c r="AI41" s="109"/>
      <c r="AJ41" s="109"/>
      <c r="AK41" s="118"/>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c r="BY41" s="9"/>
      <c r="BZ41" s="9"/>
    </row>
    <row r="42" spans="1:78">
      <c r="A42" s="9"/>
      <c r="B42" s="22"/>
      <c r="C42" s="9"/>
      <c r="D42" s="9"/>
      <c r="E42" s="9"/>
      <c r="F42" s="9"/>
      <c r="G42" s="9"/>
      <c r="H42" s="47"/>
      <c r="I42" s="13"/>
      <c r="J42" s="13"/>
      <c r="K42" s="13"/>
      <c r="L42" s="13"/>
      <c r="M42" s="13"/>
      <c r="N42" s="13"/>
      <c r="O42" s="56"/>
      <c r="P42" s="63"/>
      <c r="Q42" s="15"/>
      <c r="R42" s="15"/>
      <c r="S42" s="15"/>
      <c r="T42" s="15"/>
      <c r="U42" s="15"/>
      <c r="V42" s="15"/>
      <c r="W42" s="15"/>
      <c r="X42" s="15"/>
      <c r="Y42" s="15"/>
      <c r="Z42" s="15"/>
      <c r="AA42" s="58"/>
      <c r="AB42" s="82"/>
      <c r="AC42" s="86"/>
      <c r="AD42" s="87"/>
      <c r="AE42" s="97"/>
      <c r="AF42" s="110"/>
      <c r="AG42" s="110"/>
      <c r="AH42" s="110"/>
      <c r="AI42" s="110"/>
      <c r="AJ42" s="110"/>
      <c r="AK42" s="119"/>
      <c r="AL42" s="9"/>
      <c r="AM42" s="9"/>
      <c r="AN42" s="9"/>
      <c r="AO42" s="9"/>
      <c r="AP42" s="9"/>
      <c r="AQ42" s="9"/>
      <c r="AR42" s="9"/>
      <c r="AS42" s="9"/>
      <c r="AT42" s="9"/>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9"/>
      <c r="BZ42" s="9"/>
    </row>
    <row r="43" spans="1:78">
      <c r="A43" s="9"/>
      <c r="B43" s="22"/>
      <c r="C43" s="9"/>
      <c r="D43" s="9"/>
      <c r="E43" s="9"/>
      <c r="F43" s="9"/>
      <c r="G43" s="9"/>
      <c r="H43" s="47"/>
      <c r="I43" s="14" t="s">
        <v>111</v>
      </c>
      <c r="J43" s="14"/>
      <c r="K43" s="14"/>
      <c r="L43" s="14"/>
      <c r="M43" s="14"/>
      <c r="N43" s="14"/>
      <c r="O43" s="57"/>
      <c r="P43" s="62"/>
      <c r="Q43" s="14"/>
      <c r="R43" s="14"/>
      <c r="S43" s="14"/>
      <c r="T43" s="14"/>
      <c r="U43" s="14"/>
      <c r="V43" s="14"/>
      <c r="W43" s="14"/>
      <c r="X43" s="14"/>
      <c r="Y43" s="14"/>
      <c r="Z43" s="14"/>
      <c r="AA43" s="57"/>
      <c r="AB43" s="83" t="s">
        <v>158</v>
      </c>
      <c r="AC43" s="51"/>
      <c r="AD43" s="59"/>
      <c r="AE43" s="96">
        <v>10000</v>
      </c>
      <c r="AF43" s="109"/>
      <c r="AG43" s="109"/>
      <c r="AH43" s="109"/>
      <c r="AI43" s="109"/>
      <c r="AJ43" s="109"/>
      <c r="AK43" s="118"/>
      <c r="AL43" s="9"/>
      <c r="AM43" s="9"/>
      <c r="AN43" s="9"/>
      <c r="AO43" s="9"/>
      <c r="AP43" s="9"/>
      <c r="AQ43" s="9"/>
      <c r="AR43" s="9"/>
      <c r="AS43" s="9"/>
      <c r="AT43" s="9"/>
      <c r="AU43" s="9"/>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c r="BY43" s="9"/>
      <c r="BZ43" s="9"/>
    </row>
    <row r="44" spans="1:78">
      <c r="A44" s="9"/>
      <c r="B44" s="22"/>
      <c r="C44" s="9"/>
      <c r="D44" s="9"/>
      <c r="E44" s="9"/>
      <c r="F44" s="9"/>
      <c r="G44" s="9"/>
      <c r="H44" s="47"/>
      <c r="I44" s="13"/>
      <c r="J44" s="13"/>
      <c r="K44" s="13"/>
      <c r="L44" s="13"/>
      <c r="M44" s="13"/>
      <c r="N44" s="13"/>
      <c r="O44" s="56"/>
      <c r="P44" s="63"/>
      <c r="Q44" s="15"/>
      <c r="R44" s="15"/>
      <c r="S44" s="15"/>
      <c r="T44" s="15"/>
      <c r="U44" s="15"/>
      <c r="V44" s="15"/>
      <c r="W44" s="15"/>
      <c r="X44" s="15"/>
      <c r="Y44" s="15"/>
      <c r="Z44" s="15"/>
      <c r="AA44" s="58"/>
      <c r="AB44" s="82"/>
      <c r="AC44" s="86"/>
      <c r="AD44" s="87"/>
      <c r="AE44" s="97"/>
      <c r="AF44" s="110"/>
      <c r="AG44" s="110"/>
      <c r="AH44" s="110"/>
      <c r="AI44" s="110"/>
      <c r="AJ44" s="110"/>
      <c r="AK44" s="119"/>
      <c r="AL44" s="9"/>
      <c r="AM44" s="9"/>
      <c r="AN44" s="9"/>
      <c r="AO44" s="9"/>
      <c r="AP44" s="9"/>
      <c r="AQ44" s="9"/>
      <c r="AR44" s="9"/>
      <c r="AS44" s="9"/>
      <c r="AT44" s="9"/>
      <c r="AU44" s="9"/>
      <c r="AV44" s="9"/>
      <c r="AW44" s="9"/>
      <c r="AX44" s="9"/>
      <c r="AY44" s="9"/>
      <c r="AZ44" s="9"/>
      <c r="BA44" s="9"/>
      <c r="BB44" s="9"/>
      <c r="BC44" s="9"/>
      <c r="BD44" s="9"/>
      <c r="BE44" s="9"/>
      <c r="BF44" s="9"/>
      <c r="BG44" s="9"/>
      <c r="BH44" s="9"/>
      <c r="BI44" s="9"/>
      <c r="BJ44" s="9"/>
      <c r="BK44" s="9"/>
      <c r="BL44" s="9"/>
      <c r="BM44" s="9"/>
      <c r="BN44" s="9"/>
      <c r="BO44" s="9"/>
      <c r="BP44" s="9"/>
      <c r="BQ44" s="9"/>
      <c r="BR44" s="9"/>
      <c r="BS44" s="9"/>
      <c r="BT44" s="9"/>
      <c r="BU44" s="9"/>
      <c r="BV44" s="9"/>
      <c r="BW44" s="9"/>
      <c r="BX44" s="9"/>
      <c r="BY44" s="9"/>
      <c r="BZ44" s="9"/>
    </row>
    <row r="45" spans="1:78">
      <c r="A45" s="9"/>
      <c r="B45" s="22"/>
      <c r="C45" s="9"/>
      <c r="D45" s="9"/>
      <c r="E45" s="9"/>
      <c r="F45" s="9"/>
      <c r="G45" s="9"/>
      <c r="H45" s="47"/>
      <c r="I45" s="14" t="s">
        <v>154</v>
      </c>
      <c r="J45" s="14"/>
      <c r="K45" s="14"/>
      <c r="L45" s="14"/>
      <c r="M45" s="14"/>
      <c r="N45" s="14"/>
      <c r="O45" s="57"/>
      <c r="P45" s="62"/>
      <c r="Q45" s="14"/>
      <c r="R45" s="14"/>
      <c r="S45" s="14"/>
      <c r="T45" s="14"/>
      <c r="U45" s="14"/>
      <c r="V45" s="14"/>
      <c r="W45" s="14"/>
      <c r="X45" s="14"/>
      <c r="Y45" s="14"/>
      <c r="Z45" s="14"/>
      <c r="AA45" s="57"/>
      <c r="AB45" s="83" t="s">
        <v>158</v>
      </c>
      <c r="AC45" s="51"/>
      <c r="AD45" s="59"/>
      <c r="AE45" s="96">
        <v>10000</v>
      </c>
      <c r="AF45" s="109"/>
      <c r="AG45" s="109"/>
      <c r="AH45" s="109"/>
      <c r="AI45" s="109"/>
      <c r="AJ45" s="109"/>
      <c r="AK45" s="118"/>
      <c r="AL45" s="9"/>
      <c r="AM45" s="9"/>
      <c r="AN45" s="9"/>
      <c r="AO45" s="9"/>
      <c r="AP45" s="9"/>
      <c r="AQ45" s="9"/>
      <c r="AR45" s="9"/>
      <c r="AS45" s="9"/>
      <c r="AT45" s="9"/>
      <c r="AU45" s="9"/>
      <c r="AV45" s="9"/>
      <c r="AW45" s="9"/>
      <c r="AX45" s="9"/>
      <c r="AY45" s="9"/>
      <c r="AZ45" s="9"/>
      <c r="BA45" s="9"/>
      <c r="BB45" s="9"/>
      <c r="BC45" s="9"/>
      <c r="BD45" s="9"/>
      <c r="BE45" s="9"/>
      <c r="BF45" s="9"/>
      <c r="BG45" s="9"/>
      <c r="BH45" s="9"/>
      <c r="BI45" s="9"/>
      <c r="BJ45" s="9"/>
      <c r="BK45" s="9"/>
      <c r="BL45" s="9"/>
      <c r="BM45" s="9"/>
      <c r="BN45" s="9"/>
      <c r="BO45" s="9"/>
      <c r="BP45" s="9"/>
      <c r="BQ45" s="9"/>
      <c r="BR45" s="9"/>
      <c r="BS45" s="9"/>
      <c r="BT45" s="9"/>
      <c r="BU45" s="9"/>
      <c r="BV45" s="9"/>
      <c r="BW45" s="9"/>
      <c r="BX45" s="9"/>
      <c r="BY45" s="9"/>
      <c r="BZ45" s="9"/>
    </row>
    <row r="46" spans="1:78">
      <c r="A46" s="9"/>
      <c r="B46" s="22"/>
      <c r="C46" s="9"/>
      <c r="D46" s="9"/>
      <c r="E46" s="9"/>
      <c r="F46" s="9"/>
      <c r="G46" s="9"/>
      <c r="H46" s="47"/>
      <c r="I46" s="13"/>
      <c r="J46" s="13"/>
      <c r="K46" s="13"/>
      <c r="L46" s="13"/>
      <c r="M46" s="13"/>
      <c r="N46" s="13"/>
      <c r="O46" s="56"/>
      <c r="P46" s="63"/>
      <c r="Q46" s="15"/>
      <c r="R46" s="15"/>
      <c r="S46" s="15"/>
      <c r="T46" s="15"/>
      <c r="U46" s="15"/>
      <c r="V46" s="15"/>
      <c r="W46" s="15"/>
      <c r="X46" s="15"/>
      <c r="Y46" s="15"/>
      <c r="Z46" s="15"/>
      <c r="AA46" s="58"/>
      <c r="AB46" s="82"/>
      <c r="AC46" s="86"/>
      <c r="AD46" s="87"/>
      <c r="AE46" s="97"/>
      <c r="AF46" s="110"/>
      <c r="AG46" s="110"/>
      <c r="AH46" s="110"/>
      <c r="AI46" s="110"/>
      <c r="AJ46" s="110"/>
      <c r="AK46" s="119"/>
      <c r="AL46" s="9"/>
      <c r="AM46" s="9"/>
      <c r="AN46" s="9"/>
      <c r="AO46" s="9"/>
      <c r="AP46" s="9"/>
      <c r="AQ46" s="9"/>
      <c r="AR46" s="9"/>
      <c r="AS46" s="9"/>
      <c r="AT46" s="9"/>
      <c r="AU46" s="9"/>
      <c r="AV46" s="9"/>
      <c r="AW46" s="9"/>
      <c r="AX46" s="9"/>
      <c r="AY46" s="9"/>
      <c r="AZ46" s="9"/>
      <c r="BA46" s="9"/>
      <c r="BB46" s="9"/>
      <c r="BC46" s="9"/>
      <c r="BD46" s="9"/>
      <c r="BE46" s="9"/>
      <c r="BF46" s="9"/>
      <c r="BG46" s="9"/>
      <c r="BH46" s="9"/>
      <c r="BI46" s="9"/>
      <c r="BJ46" s="9"/>
      <c r="BK46" s="9"/>
      <c r="BL46" s="9"/>
      <c r="BM46" s="9"/>
      <c r="BN46" s="9"/>
      <c r="BO46" s="9"/>
      <c r="BP46" s="9"/>
      <c r="BQ46" s="9"/>
      <c r="BR46" s="9"/>
      <c r="BS46" s="9"/>
      <c r="BT46" s="9"/>
      <c r="BU46" s="9"/>
      <c r="BV46" s="9"/>
      <c r="BW46" s="9"/>
      <c r="BX46" s="9"/>
      <c r="BY46" s="9"/>
      <c r="BZ46" s="9"/>
    </row>
    <row r="47" spans="1:78">
      <c r="A47" s="9"/>
      <c r="B47" s="22"/>
      <c r="C47" s="9"/>
      <c r="D47" s="9"/>
      <c r="E47" s="9"/>
      <c r="F47" s="9"/>
      <c r="G47" s="9"/>
      <c r="H47" s="47"/>
      <c r="I47" s="14" t="s">
        <v>3</v>
      </c>
      <c r="J47" s="14"/>
      <c r="K47" s="14"/>
      <c r="L47" s="14"/>
      <c r="M47" s="14"/>
      <c r="N47" s="14"/>
      <c r="O47" s="57"/>
      <c r="P47" s="62"/>
      <c r="Q47" s="14"/>
      <c r="R47" s="14"/>
      <c r="S47" s="14"/>
      <c r="T47" s="14"/>
      <c r="U47" s="14"/>
      <c r="V47" s="14"/>
      <c r="W47" s="14"/>
      <c r="X47" s="14"/>
      <c r="Y47" s="14"/>
      <c r="Z47" s="14"/>
      <c r="AA47" s="57"/>
      <c r="AB47" s="83" t="s">
        <v>158</v>
      </c>
      <c r="AC47" s="51"/>
      <c r="AD47" s="59"/>
      <c r="AE47" s="96">
        <v>5000</v>
      </c>
      <c r="AF47" s="109"/>
      <c r="AG47" s="109"/>
      <c r="AH47" s="109"/>
      <c r="AI47" s="109"/>
      <c r="AJ47" s="109"/>
      <c r="AK47" s="118"/>
      <c r="AL47" s="9"/>
      <c r="AM47" s="9"/>
      <c r="AN47" s="9"/>
      <c r="AO47" s="9"/>
      <c r="AP47" s="9"/>
      <c r="AQ47" s="9"/>
      <c r="AR47" s="9"/>
      <c r="AS47" s="9"/>
      <c r="AT47" s="9"/>
      <c r="AU47" s="9"/>
      <c r="AV47" s="9"/>
      <c r="AW47" s="9"/>
      <c r="AX47" s="9"/>
      <c r="AY47" s="9"/>
      <c r="AZ47" s="9"/>
      <c r="BA47" s="9"/>
      <c r="BB47" s="9"/>
      <c r="BC47" s="9"/>
      <c r="BD47" s="9"/>
      <c r="BE47" s="9"/>
      <c r="BF47" s="9"/>
      <c r="BG47" s="9"/>
      <c r="BH47" s="9"/>
      <c r="BI47" s="9"/>
      <c r="BJ47" s="9"/>
      <c r="BK47" s="9"/>
      <c r="BL47" s="9"/>
      <c r="BM47" s="9"/>
      <c r="BN47" s="9"/>
      <c r="BO47" s="9"/>
      <c r="BP47" s="9"/>
      <c r="BQ47" s="9"/>
      <c r="BR47" s="9"/>
      <c r="BS47" s="9"/>
      <c r="BT47" s="9"/>
      <c r="BU47" s="9"/>
      <c r="BV47" s="9"/>
      <c r="BW47" s="9"/>
      <c r="BX47" s="9"/>
      <c r="BY47" s="9"/>
      <c r="BZ47" s="9"/>
    </row>
    <row r="48" spans="1:78">
      <c r="A48" s="9"/>
      <c r="B48" s="22"/>
      <c r="C48" s="9"/>
      <c r="D48" s="9"/>
      <c r="E48" s="9"/>
      <c r="F48" s="9"/>
      <c r="G48" s="9"/>
      <c r="H48" s="47"/>
      <c r="I48" s="13"/>
      <c r="J48" s="13"/>
      <c r="K48" s="13"/>
      <c r="L48" s="13"/>
      <c r="M48" s="13"/>
      <c r="N48" s="13"/>
      <c r="O48" s="56"/>
      <c r="P48" s="63"/>
      <c r="Q48" s="15"/>
      <c r="R48" s="15"/>
      <c r="S48" s="15"/>
      <c r="T48" s="15"/>
      <c r="U48" s="15"/>
      <c r="V48" s="15"/>
      <c r="W48" s="15"/>
      <c r="X48" s="15"/>
      <c r="Y48" s="15"/>
      <c r="Z48" s="15"/>
      <c r="AA48" s="58"/>
      <c r="AB48" s="82"/>
      <c r="AC48" s="86"/>
      <c r="AD48" s="87"/>
      <c r="AE48" s="97"/>
      <c r="AF48" s="110"/>
      <c r="AG48" s="110"/>
      <c r="AH48" s="110"/>
      <c r="AI48" s="110"/>
      <c r="AJ48" s="110"/>
      <c r="AK48" s="119"/>
      <c r="AL48" s="9"/>
      <c r="AM48" s="9"/>
      <c r="AN48" s="9"/>
      <c r="AO48" s="9"/>
      <c r="AP48" s="9"/>
      <c r="AQ48" s="9"/>
      <c r="AR48" s="9"/>
      <c r="AS48" s="9"/>
      <c r="AT48" s="9"/>
      <c r="AU48" s="9"/>
      <c r="AV48" s="9"/>
      <c r="AW48" s="9"/>
      <c r="AX48" s="9"/>
      <c r="AY48" s="9"/>
      <c r="AZ48" s="9"/>
      <c r="BA48" s="9"/>
      <c r="BB48" s="9"/>
      <c r="BC48" s="9"/>
      <c r="BD48" s="9"/>
      <c r="BE48" s="9"/>
      <c r="BF48" s="9"/>
      <c r="BG48" s="9"/>
      <c r="BH48" s="9"/>
      <c r="BI48" s="9"/>
      <c r="BJ48" s="9"/>
      <c r="BK48" s="9"/>
      <c r="BL48" s="9"/>
      <c r="BM48" s="9"/>
      <c r="BN48" s="9"/>
      <c r="BO48" s="9"/>
      <c r="BP48" s="9"/>
      <c r="BQ48" s="9"/>
      <c r="BR48" s="9"/>
      <c r="BS48" s="9"/>
      <c r="BT48" s="9"/>
      <c r="BU48" s="9"/>
      <c r="BV48" s="9"/>
      <c r="BW48" s="9"/>
      <c r="BX48" s="9"/>
      <c r="BY48" s="9"/>
      <c r="BZ48" s="9"/>
    </row>
    <row r="49" spans="1:78">
      <c r="A49" s="9"/>
      <c r="B49" s="22"/>
      <c r="C49" s="9"/>
      <c r="D49" s="9"/>
      <c r="E49" s="9"/>
      <c r="F49" s="9"/>
      <c r="G49" s="9"/>
      <c r="H49" s="47"/>
      <c r="I49" s="14" t="s">
        <v>41</v>
      </c>
      <c r="J49" s="14"/>
      <c r="K49" s="14"/>
      <c r="L49" s="14"/>
      <c r="M49" s="14"/>
      <c r="N49" s="14"/>
      <c r="O49" s="57"/>
      <c r="P49" s="62"/>
      <c r="Q49" s="14"/>
      <c r="R49" s="14"/>
      <c r="S49" s="14"/>
      <c r="T49" s="14"/>
      <c r="U49" s="14"/>
      <c r="V49" s="14"/>
      <c r="W49" s="14"/>
      <c r="X49" s="14"/>
      <c r="Y49" s="14"/>
      <c r="Z49" s="14"/>
      <c r="AA49" s="57"/>
      <c r="AB49" s="83" t="s">
        <v>158</v>
      </c>
      <c r="AC49" s="51"/>
      <c r="AD49" s="59"/>
      <c r="AE49" s="96">
        <v>30000</v>
      </c>
      <c r="AF49" s="109"/>
      <c r="AG49" s="109"/>
      <c r="AH49" s="109"/>
      <c r="AI49" s="109"/>
      <c r="AJ49" s="109"/>
      <c r="AK49" s="118"/>
      <c r="AL49" s="9"/>
      <c r="AM49" s="9"/>
      <c r="AN49" s="9"/>
      <c r="AO49" s="9"/>
      <c r="AP49" s="9"/>
      <c r="AQ49" s="9"/>
      <c r="AR49" s="9"/>
      <c r="AS49" s="9"/>
      <c r="AT49" s="9"/>
      <c r="AU49" s="9"/>
      <c r="AV49" s="9"/>
      <c r="AW49" s="9"/>
      <c r="AX49" s="9"/>
      <c r="AY49" s="9"/>
      <c r="AZ49" s="9"/>
      <c r="BA49" s="9"/>
      <c r="BB49" s="9"/>
      <c r="BC49" s="9"/>
      <c r="BD49" s="9"/>
      <c r="BE49" s="9"/>
      <c r="BF49" s="9"/>
      <c r="BG49" s="9"/>
      <c r="BH49" s="9"/>
      <c r="BI49" s="9"/>
      <c r="BJ49" s="9"/>
      <c r="BK49" s="9"/>
      <c r="BL49" s="9"/>
      <c r="BM49" s="9"/>
      <c r="BN49" s="9"/>
      <c r="BO49" s="9"/>
      <c r="BP49" s="9"/>
      <c r="BQ49" s="9"/>
      <c r="BR49" s="9"/>
      <c r="BS49" s="9"/>
      <c r="BT49" s="9"/>
      <c r="BU49" s="9"/>
      <c r="BV49" s="9"/>
      <c r="BW49" s="9"/>
      <c r="BX49" s="9"/>
      <c r="BY49" s="9"/>
      <c r="BZ49" s="9"/>
    </row>
    <row r="50" spans="1:78">
      <c r="A50" s="9"/>
      <c r="B50" s="22"/>
      <c r="C50" s="9"/>
      <c r="D50" s="9"/>
      <c r="E50" s="9"/>
      <c r="F50" s="9"/>
      <c r="G50" s="9"/>
      <c r="H50" s="47"/>
      <c r="I50" s="15"/>
      <c r="J50" s="15"/>
      <c r="K50" s="15"/>
      <c r="L50" s="15"/>
      <c r="M50" s="15"/>
      <c r="N50" s="15"/>
      <c r="O50" s="58"/>
      <c r="P50" s="63"/>
      <c r="Q50" s="15"/>
      <c r="R50" s="15"/>
      <c r="S50" s="15"/>
      <c r="T50" s="15"/>
      <c r="U50" s="15"/>
      <c r="V50" s="15"/>
      <c r="W50" s="15"/>
      <c r="X50" s="15"/>
      <c r="Y50" s="15"/>
      <c r="Z50" s="15"/>
      <c r="AA50" s="58"/>
      <c r="AB50" s="82"/>
      <c r="AC50" s="86"/>
      <c r="AD50" s="87"/>
      <c r="AE50" s="97"/>
      <c r="AF50" s="110"/>
      <c r="AG50" s="110"/>
      <c r="AH50" s="110"/>
      <c r="AI50" s="110"/>
      <c r="AJ50" s="110"/>
      <c r="AK50" s="119"/>
      <c r="AL50" s="9"/>
      <c r="AM50" s="9"/>
      <c r="AN50" s="9"/>
      <c r="AO50" s="9"/>
      <c r="AP50" s="9"/>
      <c r="AQ50" s="9"/>
      <c r="AR50" s="9"/>
      <c r="AS50" s="9"/>
      <c r="AT50" s="9"/>
      <c r="AU50" s="9"/>
      <c r="AV50" s="9"/>
      <c r="AW50" s="9"/>
      <c r="AX50" s="9"/>
      <c r="AY50" s="9"/>
      <c r="AZ50" s="9"/>
      <c r="BA50" s="9"/>
      <c r="BB50" s="9"/>
      <c r="BC50" s="9"/>
      <c r="BD50" s="9"/>
      <c r="BE50" s="9"/>
      <c r="BF50" s="9"/>
      <c r="BG50" s="9"/>
      <c r="BH50" s="9"/>
      <c r="BI50" s="9"/>
      <c r="BJ50" s="9"/>
      <c r="BK50" s="9"/>
      <c r="BL50" s="9"/>
      <c r="BM50" s="9"/>
      <c r="BN50" s="9"/>
      <c r="BO50" s="9"/>
      <c r="BP50" s="9"/>
      <c r="BQ50" s="9"/>
      <c r="BR50" s="9"/>
      <c r="BS50" s="9"/>
      <c r="BT50" s="9"/>
      <c r="BU50" s="9"/>
      <c r="BV50" s="9"/>
      <c r="BW50" s="9"/>
      <c r="BX50" s="9"/>
      <c r="BY50" s="9"/>
      <c r="BZ50" s="9"/>
    </row>
    <row r="51" spans="1:78">
      <c r="A51" s="9"/>
      <c r="B51" s="22"/>
      <c r="C51" s="9"/>
      <c r="D51" s="9"/>
      <c r="E51" s="9"/>
      <c r="F51" s="9"/>
      <c r="G51" s="9"/>
      <c r="H51" s="47"/>
      <c r="I51" s="13" t="s">
        <v>67</v>
      </c>
      <c r="J51" s="13"/>
      <c r="K51" s="13"/>
      <c r="L51" s="13"/>
      <c r="M51" s="13"/>
      <c r="N51" s="13"/>
      <c r="O51" s="56"/>
      <c r="P51" s="62"/>
      <c r="Q51" s="14"/>
      <c r="R51" s="14"/>
      <c r="S51" s="14"/>
      <c r="T51" s="14"/>
      <c r="U51" s="14"/>
      <c r="V51" s="14"/>
      <c r="W51" s="14"/>
      <c r="X51" s="14"/>
      <c r="Y51" s="14"/>
      <c r="Z51" s="14"/>
      <c r="AA51" s="57"/>
      <c r="AB51" s="83" t="s">
        <v>158</v>
      </c>
      <c r="AC51" s="51"/>
      <c r="AD51" s="59"/>
      <c r="AE51" s="96">
        <v>20000</v>
      </c>
      <c r="AF51" s="109"/>
      <c r="AG51" s="109"/>
      <c r="AH51" s="109"/>
      <c r="AI51" s="109"/>
      <c r="AJ51" s="109"/>
      <c r="AK51" s="118"/>
      <c r="AL51" s="9"/>
      <c r="AM51" s="9"/>
      <c r="AN51" s="9"/>
      <c r="AO51" s="9"/>
      <c r="AP51" s="9"/>
      <c r="AQ51" s="9"/>
      <c r="AR51" s="9"/>
      <c r="AS51" s="9"/>
      <c r="AT51" s="9"/>
      <c r="AU51" s="9"/>
      <c r="AV51" s="9"/>
      <c r="AW51" s="9"/>
      <c r="AX51" s="9"/>
      <c r="AY51" s="9"/>
      <c r="AZ51" s="9"/>
      <c r="BA51" s="9"/>
      <c r="BB51" s="9"/>
      <c r="BC51" s="9"/>
      <c r="BD51" s="9"/>
      <c r="BE51" s="9"/>
      <c r="BF51" s="9"/>
      <c r="BG51" s="9"/>
      <c r="BH51" s="9"/>
      <c r="BI51" s="9"/>
      <c r="BJ51" s="9"/>
      <c r="BK51" s="9"/>
      <c r="BL51" s="9"/>
      <c r="BM51" s="9"/>
      <c r="BN51" s="9"/>
      <c r="BO51" s="9"/>
      <c r="BP51" s="9"/>
      <c r="BQ51" s="9"/>
      <c r="BR51" s="9"/>
      <c r="BS51" s="9"/>
      <c r="BT51" s="9"/>
      <c r="BU51" s="9"/>
      <c r="BV51" s="9"/>
      <c r="BW51" s="9"/>
      <c r="BX51" s="9"/>
      <c r="BY51" s="9"/>
      <c r="BZ51" s="9"/>
    </row>
    <row r="52" spans="1:78">
      <c r="A52" s="9"/>
      <c r="B52" s="22"/>
      <c r="C52" s="9"/>
      <c r="D52" s="9"/>
      <c r="E52" s="9"/>
      <c r="F52" s="9"/>
      <c r="G52" s="9"/>
      <c r="H52" s="47"/>
      <c r="I52" s="13"/>
      <c r="J52" s="13"/>
      <c r="K52" s="13"/>
      <c r="L52" s="13"/>
      <c r="M52" s="13"/>
      <c r="N52" s="13"/>
      <c r="O52" s="56"/>
      <c r="P52" s="63"/>
      <c r="Q52" s="15"/>
      <c r="R52" s="15"/>
      <c r="S52" s="15"/>
      <c r="T52" s="15"/>
      <c r="U52" s="15"/>
      <c r="V52" s="15"/>
      <c r="W52" s="15"/>
      <c r="X52" s="15"/>
      <c r="Y52" s="15"/>
      <c r="Z52" s="15"/>
      <c r="AA52" s="58"/>
      <c r="AB52" s="82"/>
      <c r="AC52" s="86"/>
      <c r="AD52" s="87"/>
      <c r="AE52" s="97"/>
      <c r="AF52" s="110"/>
      <c r="AG52" s="110"/>
      <c r="AH52" s="110"/>
      <c r="AI52" s="110"/>
      <c r="AJ52" s="110"/>
      <c r="AK52" s="119"/>
      <c r="AL52" s="9"/>
      <c r="AM52" s="9"/>
      <c r="AN52" s="9"/>
      <c r="AO52" s="9"/>
      <c r="AP52" s="9"/>
      <c r="AQ52" s="9"/>
      <c r="AR52" s="9"/>
      <c r="AS52" s="9"/>
      <c r="AT52" s="9"/>
      <c r="AU52" s="9"/>
      <c r="AV52" s="9"/>
      <c r="AW52" s="9"/>
      <c r="AX52" s="9"/>
      <c r="AY52" s="9"/>
      <c r="AZ52" s="9"/>
      <c r="BA52" s="9"/>
      <c r="BB52" s="9"/>
      <c r="BC52" s="9"/>
      <c r="BD52" s="9"/>
      <c r="BE52" s="9"/>
      <c r="BF52" s="9"/>
      <c r="BG52" s="9"/>
      <c r="BH52" s="9"/>
      <c r="BI52" s="9"/>
      <c r="BJ52" s="9"/>
      <c r="BK52" s="9"/>
      <c r="BL52" s="9"/>
      <c r="BM52" s="9"/>
      <c r="BN52" s="9"/>
      <c r="BO52" s="9"/>
      <c r="BP52" s="9"/>
      <c r="BQ52" s="9"/>
      <c r="BR52" s="9"/>
      <c r="BS52" s="9"/>
      <c r="BT52" s="9"/>
      <c r="BU52" s="9"/>
      <c r="BV52" s="9"/>
      <c r="BW52" s="9"/>
      <c r="BX52" s="9"/>
      <c r="BY52" s="9"/>
      <c r="BZ52" s="9"/>
    </row>
    <row r="53" spans="1:78">
      <c r="A53" s="9"/>
      <c r="B53" s="22"/>
      <c r="C53" s="9"/>
      <c r="D53" s="9"/>
      <c r="E53" s="9"/>
      <c r="F53" s="9"/>
      <c r="G53" s="9"/>
      <c r="H53" s="47"/>
      <c r="I53" s="14" t="s">
        <v>11</v>
      </c>
      <c r="J53" s="14"/>
      <c r="K53" s="14"/>
      <c r="L53" s="14"/>
      <c r="M53" s="14"/>
      <c r="N53" s="14"/>
      <c r="O53" s="57"/>
      <c r="P53" s="62"/>
      <c r="Q53" s="14"/>
      <c r="R53" s="14"/>
      <c r="S53" s="14"/>
      <c r="T53" s="14"/>
      <c r="U53" s="14"/>
      <c r="V53" s="14"/>
      <c r="W53" s="14"/>
      <c r="X53" s="14"/>
      <c r="Y53" s="14"/>
      <c r="Z53" s="14"/>
      <c r="AA53" s="57"/>
      <c r="AB53" s="83" t="s">
        <v>158</v>
      </c>
      <c r="AC53" s="51"/>
      <c r="AD53" s="59"/>
      <c r="AE53" s="96">
        <v>20000</v>
      </c>
      <c r="AF53" s="109"/>
      <c r="AG53" s="109"/>
      <c r="AH53" s="109"/>
      <c r="AI53" s="109"/>
      <c r="AJ53" s="109"/>
      <c r="AK53" s="118"/>
      <c r="AL53" s="9"/>
      <c r="AM53" s="9"/>
      <c r="AN53" s="9"/>
      <c r="AO53" s="9"/>
      <c r="AP53" s="9"/>
      <c r="AQ53" s="9"/>
      <c r="AR53" s="9"/>
      <c r="AS53" s="9"/>
      <c r="AT53" s="9"/>
      <c r="AU53" s="9"/>
      <c r="AV53" s="9"/>
      <c r="AW53" s="9"/>
      <c r="AX53" s="9"/>
      <c r="AY53" s="9"/>
      <c r="AZ53" s="9"/>
      <c r="BA53" s="9"/>
      <c r="BB53" s="9"/>
      <c r="BC53" s="9"/>
      <c r="BD53" s="9"/>
      <c r="BE53" s="9"/>
      <c r="BF53" s="9"/>
      <c r="BG53" s="9"/>
      <c r="BH53" s="9"/>
      <c r="BI53" s="9"/>
      <c r="BJ53" s="9"/>
      <c r="BK53" s="9"/>
      <c r="BL53" s="9"/>
      <c r="BM53" s="9"/>
      <c r="BN53" s="9"/>
      <c r="BO53" s="9"/>
      <c r="BP53" s="9"/>
      <c r="BQ53" s="9"/>
      <c r="BR53" s="9"/>
      <c r="BS53" s="9"/>
      <c r="BT53" s="9"/>
      <c r="BU53" s="9"/>
      <c r="BV53" s="9"/>
      <c r="BW53" s="9"/>
      <c r="BX53" s="9"/>
      <c r="BY53" s="9"/>
      <c r="BZ53" s="9"/>
    </row>
    <row r="54" spans="1:78">
      <c r="A54" s="9"/>
      <c r="B54" s="22"/>
      <c r="C54" s="9"/>
      <c r="D54" s="9"/>
      <c r="E54" s="9"/>
      <c r="F54" s="9"/>
      <c r="G54" s="9"/>
      <c r="H54" s="47"/>
      <c r="I54" s="13"/>
      <c r="J54" s="13"/>
      <c r="K54" s="13"/>
      <c r="L54" s="13"/>
      <c r="M54" s="13"/>
      <c r="N54" s="13"/>
      <c r="O54" s="56"/>
      <c r="P54" s="63"/>
      <c r="Q54" s="15"/>
      <c r="R54" s="15"/>
      <c r="S54" s="15"/>
      <c r="T54" s="15"/>
      <c r="U54" s="15"/>
      <c r="V54" s="15"/>
      <c r="W54" s="15"/>
      <c r="X54" s="15"/>
      <c r="Y54" s="15"/>
      <c r="Z54" s="15"/>
      <c r="AA54" s="58"/>
      <c r="AB54" s="82"/>
      <c r="AC54" s="86"/>
      <c r="AD54" s="87"/>
      <c r="AE54" s="97"/>
      <c r="AF54" s="110"/>
      <c r="AG54" s="110"/>
      <c r="AH54" s="110"/>
      <c r="AI54" s="110"/>
      <c r="AJ54" s="110"/>
      <c r="AK54" s="119"/>
      <c r="AL54" s="9"/>
      <c r="AM54" s="9"/>
      <c r="AN54" s="9"/>
      <c r="AO54" s="9"/>
      <c r="AP54" s="9"/>
      <c r="AQ54" s="9"/>
      <c r="AR54" s="9"/>
      <c r="AS54" s="9"/>
      <c r="AT54" s="9"/>
      <c r="AU54" s="9"/>
      <c r="AV54" s="9"/>
      <c r="AW54" s="9"/>
      <c r="AX54" s="9"/>
      <c r="AY54" s="9"/>
      <c r="AZ54" s="9"/>
      <c r="BA54" s="9"/>
      <c r="BB54" s="9"/>
      <c r="BC54" s="9"/>
      <c r="BD54" s="9"/>
      <c r="BE54" s="9"/>
      <c r="BF54" s="9"/>
      <c r="BG54" s="9"/>
      <c r="BH54" s="9"/>
      <c r="BI54" s="9"/>
      <c r="BJ54" s="9"/>
      <c r="BK54" s="9"/>
      <c r="BL54" s="9"/>
      <c r="BM54" s="9"/>
      <c r="BN54" s="9"/>
      <c r="BO54" s="9"/>
      <c r="BP54" s="9"/>
      <c r="BQ54" s="9"/>
      <c r="BR54" s="9"/>
      <c r="BS54" s="9"/>
      <c r="BT54" s="9"/>
      <c r="BU54" s="9"/>
      <c r="BV54" s="9"/>
      <c r="BW54" s="9"/>
      <c r="BX54" s="9"/>
      <c r="BY54" s="9"/>
      <c r="BZ54" s="9"/>
    </row>
    <row r="55" spans="1:78">
      <c r="A55" s="9"/>
      <c r="B55" s="22"/>
      <c r="C55" s="9"/>
      <c r="D55" s="9"/>
      <c r="E55" s="9"/>
      <c r="F55" s="9"/>
      <c r="G55" s="9"/>
      <c r="H55" s="47"/>
      <c r="I55" s="14" t="s">
        <v>136</v>
      </c>
      <c r="J55" s="14"/>
      <c r="K55" s="14"/>
      <c r="L55" s="14"/>
      <c r="M55" s="14"/>
      <c r="N55" s="14"/>
      <c r="O55" s="57"/>
      <c r="P55" s="62"/>
      <c r="Q55" s="14"/>
      <c r="R55" s="14"/>
      <c r="S55" s="14"/>
      <c r="T55" s="14"/>
      <c r="U55" s="14"/>
      <c r="V55" s="14"/>
      <c r="W55" s="14"/>
      <c r="X55" s="14"/>
      <c r="Y55" s="14"/>
      <c r="Z55" s="14"/>
      <c r="AA55" s="57"/>
      <c r="AB55" s="83" t="s">
        <v>158</v>
      </c>
      <c r="AC55" s="51"/>
      <c r="AD55" s="59"/>
      <c r="AE55" s="96">
        <v>5000</v>
      </c>
      <c r="AF55" s="109"/>
      <c r="AG55" s="109"/>
      <c r="AH55" s="109"/>
      <c r="AI55" s="109"/>
      <c r="AJ55" s="109"/>
      <c r="AK55" s="118"/>
      <c r="AL55" s="9"/>
      <c r="AM55" s="9"/>
      <c r="AN55" s="9"/>
      <c r="AO55" s="9"/>
      <c r="AP55" s="9"/>
      <c r="AQ55" s="9"/>
      <c r="AR55" s="9"/>
      <c r="AS55" s="9"/>
      <c r="AT55" s="9"/>
      <c r="AU55" s="9"/>
      <c r="AV55" s="9"/>
      <c r="AW55" s="9"/>
      <c r="AX55" s="9"/>
      <c r="AY55" s="9"/>
      <c r="AZ55" s="9"/>
      <c r="BA55" s="9"/>
      <c r="BB55" s="9"/>
      <c r="BC55" s="9"/>
      <c r="BD55" s="9"/>
      <c r="BE55" s="9"/>
      <c r="BF55" s="9"/>
      <c r="BG55" s="9"/>
      <c r="BH55" s="9"/>
      <c r="BI55" s="9"/>
      <c r="BJ55" s="9"/>
      <c r="BK55" s="9"/>
      <c r="BL55" s="9"/>
      <c r="BM55" s="9"/>
      <c r="BN55" s="9"/>
      <c r="BO55" s="9"/>
      <c r="BP55" s="9"/>
      <c r="BQ55" s="9"/>
      <c r="BR55" s="9"/>
      <c r="BS55" s="9"/>
      <c r="BT55" s="9"/>
      <c r="BU55" s="9"/>
      <c r="BV55" s="9"/>
      <c r="BW55" s="9"/>
      <c r="BX55" s="9"/>
      <c r="BY55" s="9"/>
      <c r="BZ55" s="9"/>
    </row>
    <row r="56" spans="1:78">
      <c r="A56" s="9"/>
      <c r="B56" s="22"/>
      <c r="C56" s="9"/>
      <c r="D56" s="9"/>
      <c r="E56" s="9"/>
      <c r="F56" s="9"/>
      <c r="G56" s="9"/>
      <c r="H56" s="47"/>
      <c r="I56" s="13"/>
      <c r="J56" s="13"/>
      <c r="K56" s="13"/>
      <c r="L56" s="13"/>
      <c r="M56" s="13"/>
      <c r="N56" s="13"/>
      <c r="O56" s="56"/>
      <c r="P56" s="63"/>
      <c r="Q56" s="15"/>
      <c r="R56" s="15"/>
      <c r="S56" s="15"/>
      <c r="T56" s="15"/>
      <c r="U56" s="15"/>
      <c r="V56" s="15"/>
      <c r="W56" s="15"/>
      <c r="X56" s="15"/>
      <c r="Y56" s="15"/>
      <c r="Z56" s="15"/>
      <c r="AA56" s="58"/>
      <c r="AB56" s="82"/>
      <c r="AC56" s="86"/>
      <c r="AD56" s="87"/>
      <c r="AE56" s="97"/>
      <c r="AF56" s="110"/>
      <c r="AG56" s="110"/>
      <c r="AH56" s="110"/>
      <c r="AI56" s="110"/>
      <c r="AJ56" s="110"/>
      <c r="AK56" s="119"/>
      <c r="AL56" s="9"/>
      <c r="AM56" s="9"/>
      <c r="AN56" s="9"/>
      <c r="AO56" s="9"/>
      <c r="AP56" s="9"/>
      <c r="AQ56" s="9"/>
      <c r="AR56" s="9"/>
      <c r="AS56" s="9"/>
      <c r="AT56" s="9"/>
      <c r="AU56" s="9"/>
      <c r="AV56" s="9"/>
      <c r="AW56" s="9"/>
      <c r="AX56" s="9"/>
      <c r="AY56" s="9"/>
      <c r="AZ56" s="9"/>
      <c r="BA56" s="9"/>
      <c r="BB56" s="9"/>
      <c r="BC56" s="9"/>
      <c r="BD56" s="9"/>
      <c r="BE56" s="9"/>
      <c r="BF56" s="9"/>
      <c r="BG56" s="9"/>
      <c r="BH56" s="9"/>
      <c r="BI56" s="9"/>
      <c r="BJ56" s="9"/>
      <c r="BK56" s="9"/>
      <c r="BL56" s="9"/>
      <c r="BM56" s="9"/>
      <c r="BN56" s="9"/>
      <c r="BO56" s="9"/>
      <c r="BP56" s="9"/>
      <c r="BQ56" s="9"/>
      <c r="BR56" s="9"/>
      <c r="BS56" s="9"/>
      <c r="BT56" s="9"/>
      <c r="BU56" s="9"/>
      <c r="BV56" s="9"/>
      <c r="BW56" s="9"/>
      <c r="BX56" s="9"/>
      <c r="BY56" s="9"/>
      <c r="BZ56" s="9"/>
    </row>
    <row r="57" spans="1:78">
      <c r="A57" s="9"/>
      <c r="B57" s="22"/>
      <c r="C57" s="9"/>
      <c r="D57" s="9"/>
      <c r="E57" s="9"/>
      <c r="F57" s="9"/>
      <c r="G57" s="9"/>
      <c r="H57" s="47"/>
      <c r="I57" s="51" t="s">
        <v>25</v>
      </c>
      <c r="J57" s="51"/>
      <c r="K57" s="51"/>
      <c r="L57" s="51"/>
      <c r="M57" s="51"/>
      <c r="N57" s="51"/>
      <c r="O57" s="59"/>
      <c r="P57" s="64"/>
      <c r="Q57" s="67"/>
      <c r="R57" s="67"/>
      <c r="S57" s="67"/>
      <c r="T57" s="67"/>
      <c r="U57" s="67"/>
      <c r="V57" s="67"/>
      <c r="W57" s="67"/>
      <c r="X57" s="67"/>
      <c r="Y57" s="67"/>
      <c r="Z57" s="67"/>
      <c r="AA57" s="67"/>
      <c r="AB57" s="67"/>
      <c r="AC57" s="67"/>
      <c r="AD57" s="89"/>
      <c r="AE57" s="100">
        <f>SUM(AE39:AK56)</f>
        <v>1245455</v>
      </c>
      <c r="AF57" s="111"/>
      <c r="AG57" s="111"/>
      <c r="AH57" s="111"/>
      <c r="AI57" s="111"/>
      <c r="AJ57" s="111"/>
      <c r="AK57" s="120"/>
      <c r="AL57" s="9"/>
      <c r="AM57" s="9"/>
      <c r="AN57" s="9"/>
      <c r="AO57" s="9"/>
      <c r="AP57" s="9"/>
      <c r="AQ57" s="9"/>
      <c r="AR57" s="9"/>
      <c r="AS57" s="9"/>
      <c r="AT57" s="9"/>
      <c r="AU57" s="9"/>
      <c r="AV57" s="9"/>
      <c r="AW57" s="9"/>
      <c r="AX57" s="9"/>
      <c r="AY57" s="9"/>
      <c r="AZ57" s="9"/>
      <c r="BA57" s="9"/>
      <c r="BB57" s="9"/>
      <c r="BC57" s="9"/>
      <c r="BD57" s="9"/>
      <c r="BE57" s="9"/>
      <c r="BF57" s="9"/>
      <c r="BG57" s="9"/>
      <c r="BH57" s="9"/>
      <c r="BI57" s="9"/>
      <c r="BJ57" s="9"/>
      <c r="BK57" s="9"/>
      <c r="BL57" s="9"/>
      <c r="BM57" s="9"/>
      <c r="BN57" s="9"/>
      <c r="BO57" s="9"/>
      <c r="BP57" s="9"/>
      <c r="BQ57" s="9"/>
      <c r="BR57" s="9"/>
      <c r="BS57" s="9"/>
      <c r="BT57" s="9"/>
      <c r="BU57" s="9"/>
      <c r="BV57" s="9"/>
      <c r="BW57" s="9"/>
      <c r="BX57" s="9"/>
      <c r="BY57" s="9"/>
      <c r="BZ57" s="9"/>
    </row>
    <row r="58" spans="1:78" ht="14.25">
      <c r="A58" s="9"/>
      <c r="B58" s="22"/>
      <c r="C58" s="17"/>
      <c r="D58" s="17"/>
      <c r="E58" s="17"/>
      <c r="F58" s="33"/>
      <c r="G58" s="33"/>
      <c r="H58" s="48"/>
      <c r="I58" s="30"/>
      <c r="J58" s="30"/>
      <c r="K58" s="30"/>
      <c r="L58" s="30"/>
      <c r="M58" s="30"/>
      <c r="N58" s="30"/>
      <c r="O58" s="44"/>
      <c r="P58" s="66"/>
      <c r="Q58" s="69"/>
      <c r="R58" s="69"/>
      <c r="S58" s="69"/>
      <c r="T58" s="69"/>
      <c r="U58" s="69"/>
      <c r="V58" s="69"/>
      <c r="W58" s="69"/>
      <c r="X58" s="69"/>
      <c r="Y58" s="69"/>
      <c r="Z58" s="69"/>
      <c r="AA58" s="69"/>
      <c r="AB58" s="69"/>
      <c r="AC58" s="69"/>
      <c r="AD58" s="91"/>
      <c r="AE58" s="101"/>
      <c r="AF58" s="99"/>
      <c r="AG58" s="99"/>
      <c r="AH58" s="99"/>
      <c r="AI58" s="99"/>
      <c r="AJ58" s="99"/>
      <c r="AK58" s="121"/>
      <c r="AL58" s="9"/>
      <c r="AM58" s="9"/>
      <c r="AN58" s="9"/>
      <c r="AO58" s="9"/>
      <c r="AP58" s="9"/>
      <c r="AQ58" s="9"/>
      <c r="AR58" s="9"/>
      <c r="AS58" s="9"/>
      <c r="AT58" s="9"/>
      <c r="AU58" s="9"/>
      <c r="AV58" s="9"/>
      <c r="AW58" s="9"/>
      <c r="AX58" s="9"/>
      <c r="AY58" s="9"/>
      <c r="AZ58" s="9"/>
      <c r="BA58" s="9"/>
      <c r="BB58" s="9"/>
      <c r="BC58" s="9"/>
      <c r="BD58" s="9"/>
      <c r="BE58" s="9"/>
      <c r="BF58" s="9"/>
      <c r="BG58" s="9"/>
      <c r="BH58" s="9"/>
      <c r="BI58" s="9"/>
      <c r="BJ58" s="9"/>
      <c r="BK58" s="9"/>
      <c r="BL58" s="9"/>
      <c r="BM58" s="9"/>
      <c r="BN58" s="9"/>
      <c r="BO58" s="9"/>
      <c r="BP58" s="9"/>
      <c r="BQ58" s="9"/>
      <c r="BR58" s="9"/>
      <c r="BS58" s="9"/>
      <c r="BT58" s="9"/>
      <c r="BU58" s="9"/>
      <c r="BV58" s="9"/>
      <c r="BW58" s="9"/>
      <c r="BX58" s="9"/>
      <c r="BY58" s="9"/>
      <c r="BZ58" s="9"/>
    </row>
    <row r="59" spans="1:78" ht="14.25">
      <c r="A59" s="9"/>
      <c r="B59" s="24" t="s">
        <v>165</v>
      </c>
      <c r="C59" s="34"/>
      <c r="D59" s="34"/>
      <c r="E59" s="34"/>
      <c r="F59" s="34"/>
      <c r="G59" s="34"/>
      <c r="H59" s="49"/>
      <c r="I59" s="53" t="s">
        <v>135</v>
      </c>
      <c r="J59" s="36"/>
      <c r="K59" s="36"/>
      <c r="L59" s="36"/>
      <c r="M59" s="36"/>
      <c r="N59" s="36"/>
      <c r="O59" s="55"/>
      <c r="P59" s="53" t="s">
        <v>166</v>
      </c>
      <c r="Q59" s="36"/>
      <c r="R59" s="36"/>
      <c r="S59" s="36"/>
      <c r="T59" s="36"/>
      <c r="U59" s="36"/>
      <c r="V59" s="36"/>
      <c r="W59" s="36"/>
      <c r="X59" s="36"/>
      <c r="Y59" s="36"/>
      <c r="Z59" s="36"/>
      <c r="AA59" s="55"/>
      <c r="AB59" s="29" t="s">
        <v>158</v>
      </c>
      <c r="AC59" s="29"/>
      <c r="AD59" s="43"/>
      <c r="AE59" s="102">
        <v>500000</v>
      </c>
      <c r="AF59" s="112"/>
      <c r="AG59" s="112"/>
      <c r="AH59" s="112"/>
      <c r="AI59" s="112"/>
      <c r="AJ59" s="112"/>
      <c r="AK59" s="122"/>
      <c r="AL59" s="9"/>
      <c r="AM59" s="9"/>
      <c r="AN59" s="9"/>
      <c r="AO59" s="9"/>
      <c r="AP59" s="9"/>
      <c r="AQ59" s="9"/>
      <c r="AR59" s="9"/>
      <c r="AS59" s="9"/>
      <c r="AT59" s="9"/>
      <c r="AU59" s="9"/>
      <c r="AV59" s="9"/>
      <c r="AW59" s="9"/>
      <c r="AX59" s="9"/>
      <c r="AY59" s="9"/>
      <c r="AZ59" s="9"/>
      <c r="BA59" s="9"/>
      <c r="BB59" s="9"/>
      <c r="BC59" s="9"/>
      <c r="BD59" s="9"/>
      <c r="BE59" s="9"/>
      <c r="BF59" s="9"/>
      <c r="BG59" s="9"/>
      <c r="BH59" s="9"/>
      <c r="BI59" s="9"/>
      <c r="BJ59" s="9"/>
      <c r="BK59" s="9"/>
      <c r="BL59" s="9"/>
      <c r="BM59" s="9"/>
      <c r="BN59" s="9"/>
      <c r="BO59" s="9"/>
      <c r="BP59" s="9"/>
      <c r="BQ59" s="9"/>
      <c r="BR59" s="9"/>
      <c r="BS59" s="9"/>
      <c r="BT59" s="9"/>
      <c r="BU59" s="9"/>
      <c r="BV59" s="9"/>
      <c r="BW59" s="9"/>
      <c r="BX59" s="9"/>
      <c r="BY59" s="9"/>
      <c r="BZ59" s="9"/>
    </row>
    <row r="60" spans="1:78">
      <c r="A60" s="9"/>
      <c r="B60" s="25"/>
      <c r="C60" s="35"/>
      <c r="D60" s="35"/>
      <c r="E60" s="35"/>
      <c r="F60" s="35"/>
      <c r="G60" s="35"/>
      <c r="H60" s="50"/>
      <c r="I60" s="54"/>
      <c r="J60" s="37"/>
      <c r="K60" s="37"/>
      <c r="L60" s="37"/>
      <c r="M60" s="37"/>
      <c r="N60" s="37"/>
      <c r="O60" s="60"/>
      <c r="P60" s="54"/>
      <c r="Q60" s="37"/>
      <c r="R60" s="37"/>
      <c r="S60" s="37"/>
      <c r="T60" s="37"/>
      <c r="U60" s="37"/>
      <c r="V60" s="37"/>
      <c r="W60" s="37"/>
      <c r="X60" s="37"/>
      <c r="Y60" s="37"/>
      <c r="Z60" s="37"/>
      <c r="AA60" s="60"/>
      <c r="AB60" s="30"/>
      <c r="AC60" s="30"/>
      <c r="AD60" s="44"/>
      <c r="AE60" s="103"/>
      <c r="AF60" s="113"/>
      <c r="AG60" s="113"/>
      <c r="AH60" s="113"/>
      <c r="AI60" s="113"/>
      <c r="AJ60" s="113"/>
      <c r="AK60" s="123"/>
      <c r="AL60" s="9"/>
      <c r="AM60" s="9"/>
      <c r="AN60" s="9"/>
      <c r="AO60" s="9"/>
      <c r="AP60" s="9"/>
      <c r="AQ60" s="9"/>
      <c r="AR60" s="9"/>
      <c r="AS60" s="9"/>
      <c r="AT60" s="9"/>
      <c r="AU60" s="9"/>
      <c r="AV60" s="9"/>
      <c r="AW60" s="9"/>
      <c r="AX60" s="9"/>
      <c r="AY60" s="9"/>
      <c r="AZ60" s="9"/>
      <c r="BA60" s="9"/>
      <c r="BB60" s="9"/>
      <c r="BC60" s="9"/>
      <c r="BD60" s="9"/>
      <c r="BE60" s="9"/>
      <c r="BF60" s="9"/>
      <c r="BG60" s="9"/>
      <c r="BH60" s="9"/>
      <c r="BI60" s="9"/>
      <c r="BJ60" s="9"/>
      <c r="BK60" s="9"/>
      <c r="BL60" s="9"/>
      <c r="BM60" s="9"/>
      <c r="BN60" s="9"/>
      <c r="BO60" s="9"/>
      <c r="BP60" s="9"/>
      <c r="BQ60" s="9"/>
      <c r="BR60" s="9"/>
      <c r="BS60" s="9"/>
      <c r="BT60" s="9"/>
      <c r="BU60" s="9"/>
      <c r="BV60" s="9"/>
      <c r="BW60" s="9"/>
      <c r="BX60" s="9"/>
      <c r="BY60" s="9"/>
      <c r="BZ60" s="9"/>
    </row>
    <row r="61" spans="1:78">
      <c r="A61" s="9"/>
      <c r="B61" s="26" t="s">
        <v>39</v>
      </c>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55"/>
      <c r="AE61" s="104">
        <f>AE37+AE57+AE59</f>
        <v>3227273</v>
      </c>
      <c r="AF61" s="105"/>
      <c r="AG61" s="105"/>
      <c r="AH61" s="105"/>
      <c r="AI61" s="105"/>
      <c r="AJ61" s="105"/>
      <c r="AK61" s="124"/>
      <c r="AL61" s="9"/>
      <c r="AM61" s="9"/>
      <c r="AN61" s="9"/>
      <c r="AO61" s="9"/>
      <c r="AP61" s="9"/>
      <c r="AQ61" s="9"/>
      <c r="AR61" s="9"/>
      <c r="AS61" s="9"/>
      <c r="AT61" s="9"/>
      <c r="AU61" s="9"/>
      <c r="AV61" s="9"/>
      <c r="AW61" s="9"/>
      <c r="AX61" s="9"/>
      <c r="AY61" s="9"/>
      <c r="AZ61" s="9"/>
      <c r="BA61" s="9"/>
      <c r="BB61" s="9"/>
      <c r="BC61" s="9"/>
      <c r="BD61" s="9"/>
      <c r="BE61" s="9"/>
      <c r="BF61" s="9"/>
      <c r="BG61" s="9"/>
      <c r="BH61" s="9"/>
      <c r="BI61" s="9"/>
      <c r="BJ61" s="9"/>
      <c r="BK61" s="9"/>
      <c r="BL61" s="9"/>
      <c r="BM61" s="9"/>
      <c r="BN61" s="9"/>
      <c r="BO61" s="9"/>
      <c r="BP61" s="9"/>
      <c r="BQ61" s="9"/>
      <c r="BR61" s="9"/>
      <c r="BS61" s="9"/>
      <c r="BT61" s="9"/>
      <c r="BU61" s="9"/>
      <c r="BV61" s="9"/>
      <c r="BW61" s="9"/>
      <c r="BX61" s="9"/>
      <c r="BY61" s="9"/>
      <c r="BZ61" s="9"/>
    </row>
    <row r="62" spans="1:78">
      <c r="A62" s="9"/>
      <c r="B62" s="27"/>
      <c r="C62" s="37"/>
      <c r="D62" s="37"/>
      <c r="E62" s="37"/>
      <c r="F62" s="37"/>
      <c r="G62" s="37"/>
      <c r="H62" s="37"/>
      <c r="I62" s="37"/>
      <c r="J62" s="13"/>
      <c r="K62" s="13"/>
      <c r="L62" s="13"/>
      <c r="M62" s="13"/>
      <c r="N62" s="13"/>
      <c r="O62" s="13"/>
      <c r="P62" s="13"/>
      <c r="Q62" s="13"/>
      <c r="R62" s="13"/>
      <c r="S62" s="13"/>
      <c r="T62" s="13"/>
      <c r="U62" s="13"/>
      <c r="V62" s="13"/>
      <c r="W62" s="13"/>
      <c r="X62" s="13"/>
      <c r="Y62" s="13"/>
      <c r="Z62" s="13"/>
      <c r="AA62" s="13"/>
      <c r="AB62" s="13"/>
      <c r="AC62" s="13"/>
      <c r="AD62" s="56"/>
      <c r="AE62" s="105"/>
      <c r="AF62" s="107"/>
      <c r="AG62" s="107"/>
      <c r="AH62" s="107"/>
      <c r="AI62" s="107"/>
      <c r="AJ62" s="99"/>
      <c r="AK62" s="121"/>
      <c r="AL62" s="9"/>
      <c r="AM62" s="9"/>
      <c r="AN62" s="9"/>
      <c r="AO62" s="9"/>
      <c r="AP62" s="9"/>
      <c r="AQ62" s="9"/>
      <c r="AR62" s="9"/>
      <c r="AS62" s="9"/>
      <c r="AT62" s="9"/>
      <c r="AU62" s="9"/>
      <c r="AV62" s="9"/>
      <c r="AW62" s="9"/>
      <c r="AX62" s="9"/>
      <c r="AY62" s="9"/>
      <c r="AZ62" s="9"/>
      <c r="BA62" s="9"/>
      <c r="BB62" s="9"/>
      <c r="BC62" s="9"/>
      <c r="BD62" s="9"/>
      <c r="BE62" s="9"/>
      <c r="BF62" s="9"/>
      <c r="BG62" s="9"/>
      <c r="BH62" s="9"/>
      <c r="BI62" s="9"/>
      <c r="BJ62" s="9"/>
      <c r="BK62" s="9"/>
      <c r="BL62" s="9"/>
      <c r="BM62" s="9"/>
      <c r="BN62" s="9"/>
      <c r="BO62" s="9"/>
      <c r="BP62" s="9"/>
      <c r="BQ62" s="9"/>
      <c r="BR62" s="9"/>
      <c r="BS62" s="9"/>
      <c r="BT62" s="9"/>
      <c r="BU62" s="9"/>
      <c r="BV62" s="9"/>
      <c r="BW62" s="9"/>
      <c r="BX62" s="9"/>
      <c r="BY62" s="9"/>
      <c r="BZ62" s="9"/>
    </row>
    <row r="63" spans="1:78">
      <c r="A63" s="9"/>
      <c r="B63" s="26" t="s">
        <v>162</v>
      </c>
      <c r="C63" s="36"/>
      <c r="D63" s="36"/>
      <c r="E63" s="36"/>
      <c r="F63" s="36"/>
      <c r="G63" s="36"/>
      <c r="H63" s="36"/>
      <c r="I63" s="36"/>
      <c r="J63" s="36"/>
      <c r="K63" s="36"/>
      <c r="L63" s="36"/>
      <c r="M63" s="36"/>
      <c r="N63" s="36"/>
      <c r="O63" s="36"/>
      <c r="P63" s="36"/>
      <c r="Q63" s="36"/>
      <c r="R63" s="36"/>
      <c r="S63" s="36"/>
      <c r="T63" s="36"/>
      <c r="U63" s="36"/>
      <c r="V63" s="36"/>
      <c r="W63" s="36"/>
      <c r="X63" s="36"/>
      <c r="Y63" s="36"/>
      <c r="Z63" s="36"/>
      <c r="AA63" s="36"/>
      <c r="AB63" s="36"/>
      <c r="AC63" s="36"/>
      <c r="AD63" s="55"/>
      <c r="AE63" s="106">
        <f>(AE37*0.1)+(AE57*0.1)+(AE59*0.1)</f>
        <v>322727.30000000005</v>
      </c>
      <c r="AF63" s="105"/>
      <c r="AG63" s="105"/>
      <c r="AH63" s="105"/>
      <c r="AI63" s="105"/>
      <c r="AJ63" s="105"/>
      <c r="AK63" s="125"/>
      <c r="AL63" s="9"/>
      <c r="AM63" s="9"/>
      <c r="AN63" s="9"/>
      <c r="AO63" s="9"/>
      <c r="AP63" s="9"/>
      <c r="AQ63" s="9"/>
      <c r="AR63" s="9"/>
      <c r="AS63" s="9"/>
      <c r="AT63" s="9"/>
      <c r="AU63" s="9"/>
      <c r="AV63" s="9"/>
      <c r="AW63" s="9"/>
      <c r="AX63" s="9"/>
      <c r="AY63" s="9"/>
      <c r="AZ63" s="9"/>
      <c r="BA63" s="9"/>
      <c r="BB63" s="9"/>
      <c r="BC63" s="9"/>
      <c r="BD63" s="9"/>
      <c r="BE63" s="9"/>
      <c r="BF63" s="9"/>
      <c r="BG63" s="9"/>
      <c r="BH63" s="9"/>
      <c r="BI63" s="9"/>
      <c r="BJ63" s="9"/>
      <c r="BK63" s="9"/>
      <c r="BL63" s="9"/>
      <c r="BM63" s="9"/>
      <c r="BN63" s="9"/>
      <c r="BO63" s="9"/>
      <c r="BP63" s="9"/>
      <c r="BQ63" s="9"/>
      <c r="BR63" s="9"/>
      <c r="BS63" s="9"/>
      <c r="BT63" s="9"/>
      <c r="BU63" s="9"/>
      <c r="BV63" s="9"/>
      <c r="BW63" s="9"/>
      <c r="BX63" s="9"/>
      <c r="BY63" s="9"/>
      <c r="BZ63" s="9"/>
    </row>
    <row r="64" spans="1:78">
      <c r="A64" s="9"/>
      <c r="B64" s="27"/>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56"/>
      <c r="AE64" s="107"/>
      <c r="AF64" s="107"/>
      <c r="AG64" s="107"/>
      <c r="AH64" s="107"/>
      <c r="AI64" s="107"/>
      <c r="AJ64" s="107"/>
      <c r="AK64" s="125"/>
      <c r="AL64" s="9"/>
      <c r="AM64" s="9"/>
      <c r="AN64" s="9"/>
      <c r="AO64" s="9"/>
      <c r="AP64" s="9"/>
      <c r="AQ64" s="9"/>
      <c r="AR64" s="9"/>
      <c r="AS64" s="9"/>
      <c r="AT64" s="9"/>
      <c r="AU64" s="9"/>
      <c r="AV64" s="9"/>
      <c r="AW64" s="9"/>
      <c r="AX64" s="9"/>
      <c r="AY64" s="9"/>
      <c r="AZ64" s="9"/>
      <c r="BA64" s="9"/>
      <c r="BB64" s="9"/>
      <c r="BC64" s="9"/>
      <c r="BD64" s="9"/>
      <c r="BE64" s="9"/>
      <c r="BF64" s="9"/>
      <c r="BG64" s="9"/>
      <c r="BH64" s="9"/>
      <c r="BI64" s="9"/>
      <c r="BJ64" s="9"/>
      <c r="BK64" s="9"/>
      <c r="BL64" s="9"/>
      <c r="BM64" s="9"/>
      <c r="BN64" s="9"/>
      <c r="BO64" s="9"/>
      <c r="BP64" s="9"/>
      <c r="BQ64" s="9"/>
      <c r="BR64" s="9"/>
      <c r="BS64" s="9"/>
      <c r="BT64" s="9"/>
      <c r="BU64" s="9"/>
      <c r="BV64" s="9"/>
      <c r="BW64" s="9"/>
      <c r="BX64" s="9"/>
      <c r="BY64" s="9"/>
      <c r="BZ64" s="9"/>
    </row>
    <row r="65" spans="1:78">
      <c r="A65" s="9"/>
      <c r="B65" s="26" t="s">
        <v>50</v>
      </c>
      <c r="C65" s="36"/>
      <c r="D65" s="36"/>
      <c r="E65" s="36"/>
      <c r="F65" s="36"/>
      <c r="G65" s="36"/>
      <c r="H65" s="36"/>
      <c r="I65" s="36"/>
      <c r="J65" s="36"/>
      <c r="K65" s="36"/>
      <c r="L65" s="36"/>
      <c r="M65" s="36"/>
      <c r="N65" s="36"/>
      <c r="O65" s="36"/>
      <c r="P65" s="36"/>
      <c r="Q65" s="36"/>
      <c r="R65" s="36"/>
      <c r="S65" s="36"/>
      <c r="T65" s="36"/>
      <c r="U65" s="36"/>
      <c r="V65" s="36"/>
      <c r="W65" s="36"/>
      <c r="X65" s="36"/>
      <c r="Y65" s="36"/>
      <c r="Z65" s="36"/>
      <c r="AA65" s="36"/>
      <c r="AB65" s="36"/>
      <c r="AC65" s="36"/>
      <c r="AD65" s="55"/>
      <c r="AE65" s="106">
        <f>AE61+AE63</f>
        <v>3550000.3</v>
      </c>
      <c r="AF65" s="105"/>
      <c r="AG65" s="105"/>
      <c r="AH65" s="105"/>
      <c r="AI65" s="105"/>
      <c r="AJ65" s="105"/>
      <c r="AK65" s="124"/>
      <c r="AL65" s="9"/>
      <c r="AM65" s="9"/>
      <c r="AN65" s="9"/>
      <c r="AO65" s="9"/>
      <c r="AP65" s="9"/>
      <c r="AQ65" s="9"/>
      <c r="AR65" s="9"/>
      <c r="AS65" s="9"/>
      <c r="AT65" s="9"/>
      <c r="AU65" s="9"/>
      <c r="AV65" s="9"/>
      <c r="AW65" s="9"/>
      <c r="AX65" s="9"/>
      <c r="AY65" s="9"/>
      <c r="AZ65" s="9"/>
      <c r="BA65" s="9"/>
      <c r="BB65" s="9"/>
      <c r="BC65" s="9"/>
      <c r="BD65" s="9"/>
      <c r="BE65" s="9"/>
      <c r="BF65" s="9"/>
      <c r="BG65" s="9"/>
      <c r="BH65" s="9"/>
      <c r="BI65" s="9"/>
      <c r="BJ65" s="9"/>
      <c r="BK65" s="9"/>
      <c r="BL65" s="9"/>
      <c r="BM65" s="9"/>
      <c r="BN65" s="9"/>
      <c r="BO65" s="9"/>
      <c r="BP65" s="9"/>
      <c r="BQ65" s="9"/>
      <c r="BR65" s="9"/>
      <c r="BS65" s="9"/>
      <c r="BT65" s="9"/>
      <c r="BU65" s="9"/>
      <c r="BV65" s="9"/>
      <c r="BW65" s="9"/>
      <c r="BX65" s="9"/>
      <c r="BY65" s="9"/>
      <c r="BZ65" s="9"/>
    </row>
    <row r="66" spans="1:78">
      <c r="A66" s="9"/>
      <c r="B66" s="28"/>
      <c r="C66" s="37"/>
      <c r="D66" s="37"/>
      <c r="E66" s="37"/>
      <c r="F66" s="37"/>
      <c r="G66" s="37"/>
      <c r="H66" s="37"/>
      <c r="I66" s="37"/>
      <c r="J66" s="37"/>
      <c r="K66" s="37"/>
      <c r="L66" s="37"/>
      <c r="M66" s="37"/>
      <c r="N66" s="37"/>
      <c r="O66" s="37"/>
      <c r="P66" s="37"/>
      <c r="Q66" s="37"/>
      <c r="R66" s="37"/>
      <c r="S66" s="37"/>
      <c r="T66" s="37"/>
      <c r="U66" s="37"/>
      <c r="V66" s="37"/>
      <c r="W66" s="37"/>
      <c r="X66" s="37"/>
      <c r="Y66" s="37"/>
      <c r="Z66" s="37"/>
      <c r="AA66" s="37"/>
      <c r="AB66" s="37"/>
      <c r="AC66" s="37"/>
      <c r="AD66" s="60"/>
      <c r="AE66" s="99"/>
      <c r="AF66" s="99"/>
      <c r="AG66" s="99"/>
      <c r="AH66" s="99"/>
      <c r="AI66" s="99"/>
      <c r="AJ66" s="99"/>
      <c r="AK66" s="121"/>
      <c r="AL66" s="9"/>
      <c r="AM66" s="9"/>
      <c r="AN66" s="9"/>
      <c r="AO66" s="9"/>
      <c r="AP66" s="9"/>
      <c r="AQ66" s="9"/>
      <c r="AR66" s="9"/>
      <c r="AS66" s="9"/>
      <c r="AT66" s="9"/>
      <c r="AU66" s="9"/>
      <c r="AV66" s="9"/>
      <c r="AW66" s="9"/>
      <c r="AX66" s="9"/>
      <c r="AY66" s="9"/>
      <c r="AZ66" s="9"/>
      <c r="BA66" s="9"/>
      <c r="BB66" s="9"/>
      <c r="BC66" s="9"/>
      <c r="BD66" s="9"/>
      <c r="BE66" s="9"/>
      <c r="BF66" s="9"/>
      <c r="BG66" s="9"/>
      <c r="BH66" s="9"/>
      <c r="BI66" s="9"/>
      <c r="BJ66" s="9"/>
      <c r="BK66" s="9"/>
      <c r="BL66" s="9"/>
      <c r="BM66" s="9"/>
      <c r="BN66" s="9"/>
      <c r="BO66" s="9"/>
      <c r="BP66" s="9"/>
      <c r="BQ66" s="9"/>
      <c r="BR66" s="9"/>
      <c r="BS66" s="9"/>
      <c r="BT66" s="9"/>
      <c r="BU66" s="9"/>
      <c r="BV66" s="9"/>
      <c r="BW66" s="9"/>
      <c r="BX66" s="9"/>
      <c r="BY66" s="9"/>
      <c r="BZ66" s="9"/>
    </row>
  </sheetData>
  <mergeCells count="124">
    <mergeCell ref="AC1:AK1"/>
    <mergeCell ref="Z7:AL7"/>
    <mergeCell ref="Z8:AL8"/>
    <mergeCell ref="Z9:AL9"/>
    <mergeCell ref="Z10:AL10"/>
    <mergeCell ref="Z11:AL11"/>
    <mergeCell ref="B19:H19"/>
    <mergeCell ref="B20:H20"/>
    <mergeCell ref="B21:H21"/>
    <mergeCell ref="B39:H39"/>
    <mergeCell ref="B40:H40"/>
    <mergeCell ref="B41:H41"/>
    <mergeCell ref="F2:AF3"/>
    <mergeCell ref="AN2:AW3"/>
    <mergeCell ref="B5:I6"/>
    <mergeCell ref="J5:K6"/>
    <mergeCell ref="Y5:AL6"/>
    <mergeCell ref="B7:G8"/>
    <mergeCell ref="H7:X8"/>
    <mergeCell ref="B9:G10"/>
    <mergeCell ref="H9:X10"/>
    <mergeCell ref="B11:G12"/>
    <mergeCell ref="H11:X12"/>
    <mergeCell ref="F13:R14"/>
    <mergeCell ref="S13:AD14"/>
    <mergeCell ref="AE13:AJ14"/>
    <mergeCell ref="AN13:AW14"/>
    <mergeCell ref="S15:AD16"/>
    <mergeCell ref="AE15:AJ16"/>
    <mergeCell ref="AO15:BY17"/>
    <mergeCell ref="B17:H18"/>
    <mergeCell ref="I17:O18"/>
    <mergeCell ref="P17:AA18"/>
    <mergeCell ref="AB17:AD18"/>
    <mergeCell ref="AE17:AK18"/>
    <mergeCell ref="AN18:AW19"/>
    <mergeCell ref="I19:O20"/>
    <mergeCell ref="AB19:AD20"/>
    <mergeCell ref="AE19:AK20"/>
    <mergeCell ref="I21:O22"/>
    <mergeCell ref="P21:AA22"/>
    <mergeCell ref="AB21:AD22"/>
    <mergeCell ref="AE21:AK22"/>
    <mergeCell ref="I23:O24"/>
    <mergeCell ref="P23:AA24"/>
    <mergeCell ref="AB23:AD24"/>
    <mergeCell ref="AE23:AK24"/>
    <mergeCell ref="I25:O26"/>
    <mergeCell ref="P25:AA26"/>
    <mergeCell ref="AB25:AD26"/>
    <mergeCell ref="AE25:AK26"/>
    <mergeCell ref="I27:O28"/>
    <mergeCell ref="P27:AA28"/>
    <mergeCell ref="AB27:AD28"/>
    <mergeCell ref="AE27:AK28"/>
    <mergeCell ref="I29:O30"/>
    <mergeCell ref="P29:AA30"/>
    <mergeCell ref="AB29:AD30"/>
    <mergeCell ref="AE29:AK30"/>
    <mergeCell ref="I31:O32"/>
    <mergeCell ref="P31:AA32"/>
    <mergeCell ref="AB31:AD32"/>
    <mergeCell ref="AE31:AK32"/>
    <mergeCell ref="I33:O34"/>
    <mergeCell ref="P33:AA34"/>
    <mergeCell ref="AB33:AD34"/>
    <mergeCell ref="AE33:AK34"/>
    <mergeCell ref="I35:O36"/>
    <mergeCell ref="P35:AA36"/>
    <mergeCell ref="AB35:AD36"/>
    <mergeCell ref="AE35:AK36"/>
    <mergeCell ref="I37:O38"/>
    <mergeCell ref="P37:AD38"/>
    <mergeCell ref="AE37:AK38"/>
    <mergeCell ref="I39:O40"/>
    <mergeCell ref="AB39:AD40"/>
    <mergeCell ref="AE39:AK40"/>
    <mergeCell ref="I41:O42"/>
    <mergeCell ref="P41:AA42"/>
    <mergeCell ref="AB41:AD42"/>
    <mergeCell ref="AE41:AK42"/>
    <mergeCell ref="I43:O44"/>
    <mergeCell ref="P43:AA44"/>
    <mergeCell ref="AB43:AD44"/>
    <mergeCell ref="AE43:AK44"/>
    <mergeCell ref="I45:O46"/>
    <mergeCell ref="P45:AA46"/>
    <mergeCell ref="AB45:AD46"/>
    <mergeCell ref="AE45:AK46"/>
    <mergeCell ref="I47:O48"/>
    <mergeCell ref="P47:AA48"/>
    <mergeCell ref="AB47:AD48"/>
    <mergeCell ref="AE47:AK48"/>
    <mergeCell ref="I49:O50"/>
    <mergeCell ref="P49:AA50"/>
    <mergeCell ref="AB49:AD50"/>
    <mergeCell ref="AE49:AK50"/>
    <mergeCell ref="I51:O52"/>
    <mergeCell ref="P51:AA52"/>
    <mergeCell ref="AB51:AD52"/>
    <mergeCell ref="AE51:AK52"/>
    <mergeCell ref="I53:O54"/>
    <mergeCell ref="P53:AA54"/>
    <mergeCell ref="AB53:AD54"/>
    <mergeCell ref="AE53:AK54"/>
    <mergeCell ref="I55:O56"/>
    <mergeCell ref="P55:AA56"/>
    <mergeCell ref="AB55:AD56"/>
    <mergeCell ref="AE55:AK56"/>
    <mergeCell ref="I57:O58"/>
    <mergeCell ref="P57:AD58"/>
    <mergeCell ref="AE57:AK58"/>
    <mergeCell ref="B59:H60"/>
    <mergeCell ref="I59:O60"/>
    <mergeCell ref="P59:AA60"/>
    <mergeCell ref="AB59:AD60"/>
    <mergeCell ref="AE59:AK60"/>
    <mergeCell ref="B61:AD62"/>
    <mergeCell ref="AE61:AK62"/>
    <mergeCell ref="B63:AD64"/>
    <mergeCell ref="AE63:AK64"/>
    <mergeCell ref="B65:AD66"/>
    <mergeCell ref="AE65:AK66"/>
    <mergeCell ref="AO4:BY12"/>
  </mergeCells>
  <phoneticPr fontId="5" type="Hiragana"/>
  <printOptions horizontalCentered="1" verticalCentered="1"/>
  <pageMargins left="0.7" right="0.7" top="0" bottom="0" header="0.3" footer="0.3"/>
  <pageSetup paperSize="9" scale="97" fitToWidth="1" fitToHeight="1" orientation="portrait" usePrinterDefaults="1" r:id="rId1"/>
  <colBreaks count="1" manualBreakCount="1">
    <brk id="39" max="6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A0FF"/>
    <pageSetUpPr fitToPage="1"/>
  </sheetPr>
  <dimension ref="A1:DW44"/>
  <sheetViews>
    <sheetView topLeftCell="K1" zoomScale="90" zoomScaleNormal="90" workbookViewId="0">
      <selection activeCell="CI1" sqref="CI1:DW23"/>
    </sheetView>
  </sheetViews>
  <sheetFormatPr defaultRowHeight="13.5"/>
  <cols>
    <col min="1" max="130" width="2.25" customWidth="1"/>
  </cols>
  <sheetData>
    <row r="1" spans="1:127">
      <c r="A1" s="149"/>
      <c r="B1" s="149"/>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49"/>
      <c r="AC1" s="149"/>
      <c r="AD1" s="149"/>
      <c r="AE1" s="149"/>
      <c r="AF1" s="149"/>
      <c r="AG1" s="149"/>
      <c r="AH1" s="149"/>
      <c r="AI1" s="149"/>
      <c r="AJ1" s="149"/>
      <c r="AK1" s="149"/>
      <c r="AL1" s="149"/>
      <c r="AM1" s="149"/>
      <c r="AN1" s="149"/>
      <c r="AO1" s="149"/>
      <c r="AP1" s="149"/>
      <c r="AQ1" s="149"/>
      <c r="AR1" s="149"/>
      <c r="AS1" s="149"/>
      <c r="AT1" s="149"/>
      <c r="AU1" s="149"/>
      <c r="AV1" s="149"/>
      <c r="AW1" s="149"/>
      <c r="AX1" s="149"/>
      <c r="AY1" s="149"/>
      <c r="AZ1" s="149"/>
      <c r="BA1" s="149"/>
      <c r="BB1" s="149"/>
      <c r="BC1" s="149"/>
      <c r="BD1" s="149"/>
      <c r="BE1" s="149"/>
      <c r="BF1" s="149"/>
      <c r="BG1" s="149"/>
      <c r="BH1" s="149"/>
      <c r="BI1" s="149"/>
      <c r="BJ1" s="149"/>
      <c r="BK1" s="149"/>
      <c r="BL1" s="149"/>
      <c r="BM1" s="149"/>
      <c r="BN1" s="149"/>
      <c r="BO1" s="149"/>
      <c r="BP1" s="149"/>
      <c r="BQ1" s="149"/>
      <c r="BR1" s="149"/>
      <c r="BS1" s="149"/>
      <c r="BT1" s="149"/>
      <c r="BU1" s="149"/>
      <c r="BV1" s="149"/>
      <c r="BW1" s="149"/>
      <c r="BX1" s="149"/>
      <c r="BY1" s="149"/>
      <c r="BZ1" s="149"/>
      <c r="CA1" s="149"/>
      <c r="CB1" s="149"/>
      <c r="CC1" s="149"/>
      <c r="CD1" s="149"/>
      <c r="CE1" s="149"/>
      <c r="CF1" s="149"/>
      <c r="CG1" s="149"/>
      <c r="CH1" s="149"/>
      <c r="CI1" s="149"/>
      <c r="CJ1" s="149"/>
      <c r="CK1" s="149"/>
      <c r="CL1" s="149"/>
      <c r="CM1" s="149"/>
      <c r="CN1" s="149"/>
      <c r="CO1" s="149"/>
      <c r="CP1" s="149"/>
      <c r="CQ1" s="149"/>
      <c r="CR1" s="149"/>
      <c r="CS1" s="149"/>
      <c r="CT1" s="149"/>
      <c r="CU1" s="149"/>
      <c r="CV1" s="149"/>
      <c r="CW1" s="149"/>
      <c r="CX1" s="149"/>
      <c r="CY1" s="149"/>
      <c r="CZ1" s="149"/>
      <c r="DA1" s="149"/>
      <c r="DB1" s="149"/>
      <c r="DC1" s="149"/>
      <c r="DD1" s="149"/>
      <c r="DE1" s="149"/>
      <c r="DF1" s="149"/>
      <c r="DG1" s="149"/>
      <c r="DH1" s="149"/>
      <c r="DI1" s="149"/>
      <c r="DJ1" s="149"/>
      <c r="DK1" s="149"/>
      <c r="DL1" s="149"/>
      <c r="DM1" s="149"/>
      <c r="DN1" s="149"/>
      <c r="DO1" s="149"/>
      <c r="DP1" s="149"/>
      <c r="DQ1" s="149"/>
      <c r="DR1" s="149"/>
      <c r="DS1" s="149"/>
      <c r="DT1" s="149"/>
      <c r="DU1" s="149"/>
      <c r="DV1" s="149"/>
      <c r="DW1" s="149"/>
    </row>
    <row r="2" spans="1:127" ht="14.25" customHeight="1">
      <c r="A2" s="150"/>
      <c r="B2" s="152" t="s">
        <v>251</v>
      </c>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2"/>
      <c r="AM2" s="162"/>
      <c r="AN2" s="162"/>
      <c r="AO2" s="162"/>
      <c r="AP2" s="267"/>
      <c r="AQ2" s="149"/>
      <c r="AR2" s="273"/>
      <c r="AS2" s="281"/>
      <c r="AT2" s="281"/>
      <c r="AU2" s="281"/>
      <c r="AV2" s="281"/>
      <c r="AW2" s="281"/>
      <c r="AX2" s="281"/>
      <c r="AY2" s="281"/>
      <c r="AZ2" s="281"/>
      <c r="BA2" s="281"/>
      <c r="BB2" s="281"/>
      <c r="BC2" s="281"/>
      <c r="BD2" s="281"/>
      <c r="BE2" s="281"/>
      <c r="BF2" s="281"/>
      <c r="BG2" s="281"/>
      <c r="BH2" s="281"/>
      <c r="BI2" s="281"/>
      <c r="BJ2" s="281"/>
      <c r="BK2" s="281"/>
      <c r="BL2" s="281"/>
      <c r="BM2" s="281"/>
      <c r="BN2" s="281"/>
      <c r="BO2" s="281"/>
      <c r="BP2" s="367"/>
      <c r="BQ2" s="367"/>
      <c r="BR2" s="367"/>
      <c r="BS2" s="367"/>
      <c r="BT2" s="371"/>
      <c r="BU2" s="371"/>
      <c r="BV2" s="371"/>
      <c r="BW2" s="371"/>
      <c r="BX2" s="371"/>
      <c r="BY2" s="371"/>
      <c r="BZ2" s="371"/>
      <c r="CA2" s="371"/>
      <c r="CB2" s="371"/>
      <c r="CC2" s="371"/>
      <c r="CD2" s="371"/>
      <c r="CE2" s="371"/>
      <c r="CF2" s="371"/>
      <c r="CG2" s="381"/>
      <c r="CH2" s="149"/>
      <c r="CI2" s="389"/>
      <c r="CJ2" s="394"/>
      <c r="CK2" s="394"/>
      <c r="CL2" s="394"/>
      <c r="CM2" s="394"/>
      <c r="CN2" s="394"/>
      <c r="CO2" s="394"/>
      <c r="CP2" s="394"/>
      <c r="CQ2" s="394"/>
      <c r="CR2" s="394"/>
      <c r="CS2" s="394"/>
      <c r="CT2" s="394"/>
      <c r="CU2" s="394"/>
      <c r="CV2" s="394"/>
      <c r="CW2" s="394"/>
      <c r="CX2" s="394"/>
      <c r="CY2" s="394"/>
      <c r="CZ2" s="394"/>
      <c r="DA2" s="394"/>
      <c r="DB2" s="394"/>
      <c r="DC2" s="394"/>
      <c r="DD2" s="394"/>
      <c r="DE2" s="394"/>
      <c r="DF2" s="394"/>
      <c r="DG2" s="394"/>
      <c r="DH2" s="394"/>
      <c r="DI2" s="394"/>
      <c r="DJ2" s="394"/>
      <c r="DK2" s="394"/>
      <c r="DL2" s="394"/>
      <c r="DM2" s="394"/>
      <c r="DN2" s="394"/>
      <c r="DO2" s="394"/>
      <c r="DP2" s="394"/>
      <c r="DQ2" s="394"/>
      <c r="DR2" s="394"/>
      <c r="DS2" s="394"/>
      <c r="DT2" s="394"/>
      <c r="DU2" s="394"/>
      <c r="DV2" s="439"/>
      <c r="DW2" s="149"/>
    </row>
    <row r="3" spans="1:127" ht="14.25" customHeight="1">
      <c r="A3" s="151"/>
      <c r="B3" s="153"/>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c r="AL3" s="153"/>
      <c r="AM3" s="153"/>
      <c r="AN3" s="153"/>
      <c r="AO3" s="153"/>
      <c r="AP3" s="268"/>
      <c r="AQ3" s="149"/>
      <c r="AR3" s="274"/>
      <c r="AS3" s="282" t="s">
        <v>171</v>
      </c>
      <c r="AT3" s="282"/>
      <c r="AU3" s="282"/>
      <c r="AV3" s="282"/>
      <c r="AW3" s="282"/>
      <c r="AX3" s="282"/>
      <c r="AY3" s="282"/>
      <c r="AZ3" s="282"/>
      <c r="BA3" s="282"/>
      <c r="BB3" s="282"/>
      <c r="BC3" s="314">
        <f>BC4+BC6</f>
        <v>2727273</v>
      </c>
      <c r="BD3" s="314"/>
      <c r="BE3" s="314"/>
      <c r="BF3" s="314"/>
      <c r="BG3" s="314"/>
      <c r="BH3" s="314"/>
      <c r="BI3" s="314"/>
      <c r="BJ3" s="314"/>
      <c r="BK3" s="314"/>
      <c r="BL3" s="314"/>
      <c r="BM3" s="314"/>
      <c r="BN3" s="361" t="s">
        <v>130</v>
      </c>
      <c r="BO3" s="282"/>
      <c r="BP3" s="282"/>
      <c r="BQ3" s="282"/>
      <c r="BR3" s="282"/>
      <c r="BS3" s="282"/>
      <c r="BT3" s="372"/>
      <c r="BU3" s="372"/>
      <c r="BV3" s="372"/>
      <c r="BW3" s="372"/>
      <c r="BX3" s="372"/>
      <c r="BY3" s="372"/>
      <c r="BZ3" s="372"/>
      <c r="CA3" s="372"/>
      <c r="CB3" s="372"/>
      <c r="CC3" s="372"/>
      <c r="CD3" s="372"/>
      <c r="CE3" s="372"/>
      <c r="CF3" s="372"/>
      <c r="CG3" s="382"/>
      <c r="CH3" s="149"/>
      <c r="CI3" s="389"/>
      <c r="CJ3" s="395" t="s">
        <v>45</v>
      </c>
      <c r="CK3" s="401"/>
      <c r="CL3" s="401"/>
      <c r="CM3" s="401"/>
      <c r="CN3" s="401"/>
      <c r="CO3" s="401"/>
      <c r="CP3" s="401"/>
      <c r="CQ3" s="401"/>
      <c r="CR3" s="401"/>
      <c r="CS3" s="401"/>
      <c r="CT3" s="401"/>
      <c r="CU3" s="401"/>
      <c r="CV3" s="401"/>
      <c r="CW3" s="401"/>
      <c r="CX3" s="401"/>
      <c r="CY3" s="401"/>
      <c r="CZ3" s="401"/>
      <c r="DA3" s="401"/>
      <c r="DB3" s="401"/>
      <c r="DC3" s="401"/>
      <c r="DD3" s="401"/>
      <c r="DE3" s="401"/>
      <c r="DF3" s="401"/>
      <c r="DG3" s="401"/>
      <c r="DH3" s="401"/>
      <c r="DI3" s="401"/>
      <c r="DJ3" s="401"/>
      <c r="DK3" s="401"/>
      <c r="DL3" s="401"/>
      <c r="DM3" s="401"/>
      <c r="DN3" s="401"/>
      <c r="DO3" s="401"/>
      <c r="DP3" s="401"/>
      <c r="DQ3" s="401"/>
      <c r="DR3" s="401"/>
      <c r="DS3" s="401"/>
      <c r="DT3" s="401"/>
      <c r="DU3" s="401"/>
      <c r="DV3" s="440"/>
      <c r="DW3" s="149"/>
    </row>
    <row r="4" spans="1:127" ht="14.25" customHeight="1">
      <c r="A4" s="151"/>
      <c r="B4" s="153"/>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c r="AJ4" s="153"/>
      <c r="AK4" s="153"/>
      <c r="AL4" s="153"/>
      <c r="AM4" s="153"/>
      <c r="AN4" s="153"/>
      <c r="AO4" s="153"/>
      <c r="AP4" s="268"/>
      <c r="AQ4" s="149"/>
      <c r="AR4" s="275"/>
      <c r="AS4" s="283"/>
      <c r="AT4" s="283"/>
      <c r="AU4" s="289" t="s">
        <v>20</v>
      </c>
      <c r="AV4" s="300"/>
      <c r="AW4" s="300"/>
      <c r="AX4" s="300"/>
      <c r="AY4" s="300"/>
      <c r="AZ4" s="300"/>
      <c r="BA4" s="300"/>
      <c r="BB4" s="308"/>
      <c r="BC4" s="315">
        <f>'①見積書（みほん）'!AE37</f>
        <v>1481818</v>
      </c>
      <c r="BD4" s="331"/>
      <c r="BE4" s="331"/>
      <c r="BF4" s="331"/>
      <c r="BG4" s="331"/>
      <c r="BH4" s="331"/>
      <c r="BI4" s="345" t="s">
        <v>130</v>
      </c>
      <c r="BJ4" s="345"/>
      <c r="BK4" s="345"/>
      <c r="BL4" s="345"/>
      <c r="BM4" s="345"/>
      <c r="BN4" s="362"/>
      <c r="BO4" s="365" t="s">
        <v>14</v>
      </c>
      <c r="BP4" s="368"/>
      <c r="BQ4" s="368"/>
      <c r="BR4" s="368"/>
      <c r="BS4" s="368"/>
      <c r="BT4" s="368"/>
      <c r="BU4" s="368"/>
      <c r="BV4" s="368"/>
      <c r="BW4" s="368"/>
      <c r="BX4" s="368"/>
      <c r="BY4" s="368"/>
      <c r="BZ4" s="368"/>
      <c r="CA4" s="368"/>
      <c r="CB4" s="368"/>
      <c r="CC4" s="368"/>
      <c r="CD4" s="368"/>
      <c r="CE4" s="368"/>
      <c r="CF4" s="368"/>
      <c r="CG4" s="383"/>
      <c r="CH4" s="149"/>
      <c r="CI4" s="389"/>
      <c r="CJ4" s="396"/>
      <c r="CK4" s="402"/>
      <c r="CL4" s="402"/>
      <c r="CM4" s="402"/>
      <c r="CN4" s="402"/>
      <c r="CO4" s="402"/>
      <c r="CP4" s="402"/>
      <c r="CQ4" s="402"/>
      <c r="CR4" s="402"/>
      <c r="CS4" s="402"/>
      <c r="CT4" s="402"/>
      <c r="CU4" s="402"/>
      <c r="CV4" s="402"/>
      <c r="CW4" s="402"/>
      <c r="CX4" s="402"/>
      <c r="CY4" s="402"/>
      <c r="CZ4" s="402"/>
      <c r="DA4" s="402"/>
      <c r="DB4" s="402"/>
      <c r="DC4" s="402"/>
      <c r="DD4" s="402"/>
      <c r="DE4" s="402"/>
      <c r="DF4" s="402"/>
      <c r="DG4" s="402"/>
      <c r="DH4" s="402"/>
      <c r="DI4" s="402"/>
      <c r="DJ4" s="402"/>
      <c r="DK4" s="402"/>
      <c r="DL4" s="402"/>
      <c r="DM4" s="402"/>
      <c r="DN4" s="402"/>
      <c r="DO4" s="402"/>
      <c r="DP4" s="402"/>
      <c r="DQ4" s="402"/>
      <c r="DR4" s="402"/>
      <c r="DS4" s="402"/>
      <c r="DT4" s="402"/>
      <c r="DU4" s="402"/>
      <c r="DV4" s="440"/>
      <c r="DW4" s="149"/>
    </row>
    <row r="5" spans="1:127" ht="14.25" customHeight="1">
      <c r="A5" s="151"/>
      <c r="B5" s="153"/>
      <c r="C5" s="153"/>
      <c r="D5" s="153"/>
      <c r="E5" s="153"/>
      <c r="F5" s="153"/>
      <c r="G5" s="153"/>
      <c r="H5" s="153"/>
      <c r="I5" s="153"/>
      <c r="J5" s="153"/>
      <c r="K5" s="153"/>
      <c r="L5" s="153"/>
      <c r="M5" s="153"/>
      <c r="N5" s="153"/>
      <c r="O5" s="153"/>
      <c r="P5" s="153"/>
      <c r="Q5" s="153"/>
      <c r="R5" s="153"/>
      <c r="S5" s="153"/>
      <c r="T5" s="153"/>
      <c r="U5" s="153"/>
      <c r="V5" s="153"/>
      <c r="W5" s="153"/>
      <c r="X5" s="153"/>
      <c r="Y5" s="153"/>
      <c r="Z5" s="153"/>
      <c r="AA5" s="153"/>
      <c r="AB5" s="153"/>
      <c r="AC5" s="153"/>
      <c r="AD5" s="153"/>
      <c r="AE5" s="153"/>
      <c r="AF5" s="153"/>
      <c r="AG5" s="153"/>
      <c r="AH5" s="153"/>
      <c r="AI5" s="153"/>
      <c r="AJ5" s="153"/>
      <c r="AK5" s="153"/>
      <c r="AL5" s="153"/>
      <c r="AM5" s="153"/>
      <c r="AN5" s="153"/>
      <c r="AO5" s="153"/>
      <c r="AP5" s="268"/>
      <c r="AQ5" s="149"/>
      <c r="AR5" s="276"/>
      <c r="AS5" s="283"/>
      <c r="AT5" s="283"/>
      <c r="AU5" s="290"/>
      <c r="AV5" s="301"/>
      <c r="AW5" s="301"/>
      <c r="AX5" s="301"/>
      <c r="AY5" s="301"/>
      <c r="AZ5" s="301"/>
      <c r="BA5" s="301"/>
      <c r="BB5" s="309"/>
      <c r="BC5" s="316"/>
      <c r="BD5" s="318"/>
      <c r="BE5" s="318"/>
      <c r="BF5" s="318"/>
      <c r="BG5" s="318"/>
      <c r="BH5" s="318"/>
      <c r="BI5" s="303"/>
      <c r="BJ5" s="303"/>
      <c r="BK5" s="303"/>
      <c r="BL5" s="303"/>
      <c r="BM5" s="303"/>
      <c r="BN5" s="311"/>
      <c r="BO5" s="365"/>
      <c r="BP5" s="368"/>
      <c r="BQ5" s="368"/>
      <c r="BR5" s="368"/>
      <c r="BS5" s="368"/>
      <c r="BT5" s="368"/>
      <c r="BU5" s="368"/>
      <c r="BV5" s="368"/>
      <c r="BW5" s="368"/>
      <c r="BX5" s="368"/>
      <c r="BY5" s="368"/>
      <c r="BZ5" s="368"/>
      <c r="CA5" s="368"/>
      <c r="CB5" s="368"/>
      <c r="CC5" s="368"/>
      <c r="CD5" s="368"/>
      <c r="CE5" s="368"/>
      <c r="CF5" s="368"/>
      <c r="CG5" s="383"/>
      <c r="CH5" s="149"/>
      <c r="CI5" s="389"/>
      <c r="CJ5" s="397"/>
      <c r="CK5" s="397"/>
      <c r="CL5" s="397"/>
      <c r="CM5" s="397"/>
      <c r="CN5" s="397"/>
      <c r="CO5" s="397"/>
      <c r="CP5" s="397"/>
      <c r="CQ5" s="397"/>
      <c r="CR5" s="397"/>
      <c r="CS5" s="397"/>
      <c r="CT5" s="397"/>
      <c r="CU5" s="397"/>
      <c r="CV5" s="397"/>
      <c r="CW5" s="397"/>
      <c r="CX5" s="397"/>
      <c r="CY5" s="397"/>
      <c r="CZ5" s="397"/>
      <c r="DA5" s="397"/>
      <c r="DB5" s="397"/>
      <c r="DC5" s="397"/>
      <c r="DD5" s="397"/>
      <c r="DE5" s="397"/>
      <c r="DF5" s="397"/>
      <c r="DG5" s="397"/>
      <c r="DH5" s="397"/>
      <c r="DI5" s="397"/>
      <c r="DJ5" s="397"/>
      <c r="DK5" s="397"/>
      <c r="DL5" s="397"/>
      <c r="DM5" s="397"/>
      <c r="DN5" s="397"/>
      <c r="DO5" s="397"/>
      <c r="DP5" s="397"/>
      <c r="DQ5" s="397"/>
      <c r="DR5" s="397"/>
      <c r="DS5" s="397"/>
      <c r="DT5" s="397"/>
      <c r="DU5" s="397"/>
      <c r="DV5" s="440"/>
      <c r="DW5" s="149"/>
    </row>
    <row r="6" spans="1:127" ht="14.25" customHeight="1">
      <c r="A6" s="151"/>
      <c r="B6" s="154" t="s">
        <v>114</v>
      </c>
      <c r="C6" s="154"/>
      <c r="D6" s="154"/>
      <c r="E6" s="154"/>
      <c r="F6" s="154"/>
      <c r="G6" s="154"/>
      <c r="H6" s="155"/>
      <c r="I6" s="161"/>
      <c r="J6" s="155"/>
      <c r="K6" s="155"/>
      <c r="L6" s="155"/>
      <c r="M6" s="155"/>
      <c r="N6" s="155"/>
      <c r="O6" s="155"/>
      <c r="P6" s="155"/>
      <c r="Q6" s="155"/>
      <c r="R6" s="155"/>
      <c r="S6" s="155"/>
      <c r="T6" s="155"/>
      <c r="U6" s="155"/>
      <c r="V6" s="155"/>
      <c r="W6" s="155"/>
      <c r="X6" s="155"/>
      <c r="Y6" s="155"/>
      <c r="Z6" s="155"/>
      <c r="AA6" s="167" t="s">
        <v>99</v>
      </c>
      <c r="AB6" s="167"/>
      <c r="AC6" s="167"/>
      <c r="AD6" s="167"/>
      <c r="AE6" s="249">
        <v>46171</v>
      </c>
      <c r="AF6" s="249"/>
      <c r="AG6" s="249"/>
      <c r="AH6" s="249"/>
      <c r="AI6" s="249"/>
      <c r="AJ6" s="249"/>
      <c r="AK6" s="249"/>
      <c r="AL6" s="249"/>
      <c r="AM6" s="249"/>
      <c r="AN6" s="249"/>
      <c r="AO6" s="249"/>
      <c r="AP6" s="269"/>
      <c r="AQ6" s="149"/>
      <c r="AR6" s="274"/>
      <c r="AS6" s="284"/>
      <c r="AT6" s="284"/>
      <c r="AU6" s="291" t="s">
        <v>105</v>
      </c>
      <c r="AV6" s="302"/>
      <c r="AW6" s="302"/>
      <c r="AX6" s="302"/>
      <c r="AY6" s="302"/>
      <c r="AZ6" s="302"/>
      <c r="BA6" s="302"/>
      <c r="BB6" s="310"/>
      <c r="BC6" s="317">
        <f>'①見積書（みほん）'!AE57</f>
        <v>1245455</v>
      </c>
      <c r="BD6" s="317"/>
      <c r="BE6" s="317"/>
      <c r="BF6" s="317"/>
      <c r="BG6" s="317"/>
      <c r="BH6" s="317"/>
      <c r="BI6" s="346" t="s">
        <v>130</v>
      </c>
      <c r="BJ6" s="346"/>
      <c r="BK6" s="346"/>
      <c r="BL6" s="346"/>
      <c r="BM6" s="346"/>
      <c r="BN6" s="363"/>
      <c r="BO6" s="365"/>
      <c r="BP6" s="368"/>
      <c r="BQ6" s="368"/>
      <c r="BR6" s="368"/>
      <c r="BS6" s="368"/>
      <c r="BT6" s="368"/>
      <c r="BU6" s="368"/>
      <c r="BV6" s="368"/>
      <c r="BW6" s="368"/>
      <c r="BX6" s="368"/>
      <c r="BY6" s="368"/>
      <c r="BZ6" s="368"/>
      <c r="CA6" s="368"/>
      <c r="CB6" s="368"/>
      <c r="CC6" s="368"/>
      <c r="CD6" s="368"/>
      <c r="CE6" s="368"/>
      <c r="CF6" s="368"/>
      <c r="CG6" s="383"/>
      <c r="CH6" s="149"/>
      <c r="CI6" s="389"/>
      <c r="CJ6" s="397"/>
      <c r="CK6" s="403" t="s">
        <v>201</v>
      </c>
      <c r="CL6" s="403"/>
      <c r="CM6" s="403"/>
      <c r="CN6" s="403"/>
      <c r="CO6" s="403"/>
      <c r="CP6" s="403"/>
      <c r="CQ6" s="403"/>
      <c r="CR6" s="403"/>
      <c r="CS6" s="403"/>
      <c r="CT6" s="403"/>
      <c r="CU6" s="403"/>
      <c r="CV6" s="403"/>
      <c r="CW6" s="403"/>
      <c r="CX6" s="403"/>
      <c r="CY6" s="403"/>
      <c r="CZ6" s="403"/>
      <c r="DA6" s="403"/>
      <c r="DB6" s="410">
        <v>101</v>
      </c>
      <c r="DC6" s="418"/>
      <c r="DD6" s="418"/>
      <c r="DE6" s="418"/>
      <c r="DF6" s="418"/>
      <c r="DG6" s="418"/>
      <c r="DH6" s="418"/>
      <c r="DI6" s="418"/>
      <c r="DJ6" s="427"/>
      <c r="DK6" s="397"/>
      <c r="DL6" s="397"/>
      <c r="DM6" s="397"/>
      <c r="DN6" s="397"/>
      <c r="DO6" s="397"/>
      <c r="DP6" s="397"/>
      <c r="DQ6" s="397"/>
      <c r="DR6" s="397"/>
      <c r="DS6" s="397"/>
      <c r="DT6" s="397"/>
      <c r="DU6" s="397"/>
      <c r="DV6" s="440"/>
      <c r="DW6" s="149"/>
    </row>
    <row r="7" spans="1:127" ht="14.25" customHeight="1">
      <c r="A7" s="151"/>
      <c r="B7" s="155"/>
      <c r="C7" s="155"/>
      <c r="D7" s="165" t="s">
        <v>94</v>
      </c>
      <c r="E7" s="182"/>
      <c r="F7" s="182"/>
      <c r="G7" s="182"/>
      <c r="H7" s="187"/>
      <c r="I7" s="189" t="s">
        <v>239</v>
      </c>
      <c r="J7" s="197"/>
      <c r="K7" s="197"/>
      <c r="L7" s="197"/>
      <c r="M7" s="197"/>
      <c r="N7" s="197"/>
      <c r="O7" s="197"/>
      <c r="P7" s="219"/>
      <c r="Q7" s="155"/>
      <c r="R7" s="155"/>
      <c r="S7" s="155"/>
      <c r="T7" s="155"/>
      <c r="U7" s="155"/>
      <c r="V7" s="155"/>
      <c r="W7" s="155"/>
      <c r="X7" s="155"/>
      <c r="Y7" s="155"/>
      <c r="Z7" s="155"/>
      <c r="AA7" s="167"/>
      <c r="AB7" s="167"/>
      <c r="AC7" s="167"/>
      <c r="AD7" s="167"/>
      <c r="AE7" s="249"/>
      <c r="AF7" s="249"/>
      <c r="AG7" s="249"/>
      <c r="AH7" s="249"/>
      <c r="AI7" s="249"/>
      <c r="AJ7" s="249"/>
      <c r="AK7" s="249"/>
      <c r="AL7" s="249"/>
      <c r="AM7" s="249"/>
      <c r="AN7" s="249"/>
      <c r="AO7" s="249"/>
      <c r="AP7" s="269"/>
      <c r="AQ7" s="149"/>
      <c r="AR7" s="274"/>
      <c r="AS7" s="284"/>
      <c r="AT7" s="284"/>
      <c r="AU7" s="292"/>
      <c r="AV7" s="303"/>
      <c r="AW7" s="303"/>
      <c r="AX7" s="303"/>
      <c r="AY7" s="303"/>
      <c r="AZ7" s="303"/>
      <c r="BA7" s="303"/>
      <c r="BB7" s="311"/>
      <c r="BC7" s="318"/>
      <c r="BD7" s="318"/>
      <c r="BE7" s="318"/>
      <c r="BF7" s="318"/>
      <c r="BG7" s="318"/>
      <c r="BH7" s="318"/>
      <c r="BI7" s="303"/>
      <c r="BJ7" s="303"/>
      <c r="BK7" s="303"/>
      <c r="BL7" s="303"/>
      <c r="BM7" s="303"/>
      <c r="BN7" s="311"/>
      <c r="BO7" s="365"/>
      <c r="BP7" s="368"/>
      <c r="BQ7" s="368"/>
      <c r="BR7" s="368"/>
      <c r="BS7" s="368"/>
      <c r="BT7" s="368"/>
      <c r="BU7" s="368"/>
      <c r="BV7" s="368"/>
      <c r="BW7" s="368"/>
      <c r="BX7" s="368"/>
      <c r="BY7" s="368"/>
      <c r="BZ7" s="368"/>
      <c r="CA7" s="368"/>
      <c r="CB7" s="368"/>
      <c r="CC7" s="368"/>
      <c r="CD7" s="368"/>
      <c r="CE7" s="368"/>
      <c r="CF7" s="368"/>
      <c r="CG7" s="383"/>
      <c r="CH7" s="149"/>
      <c r="CI7" s="389"/>
      <c r="CJ7" s="397"/>
      <c r="CK7" s="403"/>
      <c r="CL7" s="403"/>
      <c r="CM7" s="403"/>
      <c r="CN7" s="403"/>
      <c r="CO7" s="403"/>
      <c r="CP7" s="403"/>
      <c r="CQ7" s="403"/>
      <c r="CR7" s="403"/>
      <c r="CS7" s="403"/>
      <c r="CT7" s="403"/>
      <c r="CU7" s="403"/>
      <c r="CV7" s="403"/>
      <c r="CW7" s="403"/>
      <c r="CX7" s="403"/>
      <c r="CY7" s="403"/>
      <c r="CZ7" s="403"/>
      <c r="DA7" s="403"/>
      <c r="DB7" s="411"/>
      <c r="DC7" s="419"/>
      <c r="DD7" s="419"/>
      <c r="DE7" s="419"/>
      <c r="DF7" s="419"/>
      <c r="DG7" s="419"/>
      <c r="DH7" s="419"/>
      <c r="DI7" s="419"/>
      <c r="DJ7" s="428"/>
      <c r="DK7" s="397"/>
      <c r="DL7" s="397"/>
      <c r="DM7" s="397"/>
      <c r="DN7" s="397"/>
      <c r="DO7" s="397"/>
      <c r="DP7" s="397"/>
      <c r="DQ7" s="397"/>
      <c r="DR7" s="405"/>
      <c r="DS7" s="405"/>
      <c r="DT7" s="405"/>
      <c r="DU7" s="405"/>
      <c r="DV7" s="441"/>
      <c r="DW7" s="149"/>
    </row>
    <row r="8" spans="1:127" ht="14.25" customHeight="1">
      <c r="A8" s="151"/>
      <c r="B8" s="155"/>
      <c r="C8" s="155"/>
      <c r="D8" s="166" t="s">
        <v>95</v>
      </c>
      <c r="E8" s="166"/>
      <c r="F8" s="166"/>
      <c r="G8" s="166"/>
      <c r="H8" s="166"/>
      <c r="I8" s="190" t="s">
        <v>150</v>
      </c>
      <c r="J8" s="198"/>
      <c r="K8" s="198"/>
      <c r="L8" s="198"/>
      <c r="M8" s="198"/>
      <c r="N8" s="198"/>
      <c r="O8" s="198"/>
      <c r="P8" s="198"/>
      <c r="Q8" s="198"/>
      <c r="R8" s="198"/>
      <c r="S8" s="198"/>
      <c r="T8" s="198"/>
      <c r="U8" s="198"/>
      <c r="V8" s="198"/>
      <c r="W8" s="198"/>
      <c r="X8" s="198"/>
      <c r="Y8" s="198"/>
      <c r="Z8" s="198"/>
      <c r="AA8" s="198"/>
      <c r="AB8" s="198"/>
      <c r="AC8" s="198"/>
      <c r="AD8" s="198"/>
      <c r="AE8" s="198"/>
      <c r="AF8" s="198"/>
      <c r="AG8" s="198"/>
      <c r="AH8" s="198"/>
      <c r="AI8" s="198"/>
      <c r="AJ8" s="198"/>
      <c r="AK8" s="198"/>
      <c r="AL8" s="198"/>
      <c r="AM8" s="198"/>
      <c r="AN8" s="198"/>
      <c r="AO8" s="261"/>
      <c r="AP8" s="269"/>
      <c r="AQ8" s="149"/>
      <c r="AR8" s="274"/>
      <c r="AS8" s="285"/>
      <c r="AT8" s="285"/>
      <c r="AU8" s="293"/>
      <c r="AV8" s="293"/>
      <c r="AW8" s="293"/>
      <c r="AX8" s="293"/>
      <c r="AY8" s="293"/>
      <c r="AZ8" s="293"/>
      <c r="BA8" s="293"/>
      <c r="BB8" s="293"/>
      <c r="BC8" s="293"/>
      <c r="BD8" s="293"/>
      <c r="BE8" s="293"/>
      <c r="BF8" s="293"/>
      <c r="BG8" s="293"/>
      <c r="BH8" s="293"/>
      <c r="BI8" s="293"/>
      <c r="BJ8" s="293"/>
      <c r="BK8" s="293"/>
      <c r="BL8" s="293"/>
      <c r="BM8" s="293"/>
      <c r="BN8" s="293"/>
      <c r="BO8" s="293"/>
      <c r="BP8" s="293"/>
      <c r="BQ8" s="293"/>
      <c r="BR8" s="293"/>
      <c r="BS8" s="293"/>
      <c r="BT8" s="293"/>
      <c r="BU8" s="293"/>
      <c r="BV8" s="293"/>
      <c r="BW8" s="293"/>
      <c r="BX8" s="293"/>
      <c r="BY8" s="293"/>
      <c r="BZ8" s="293"/>
      <c r="CA8" s="293"/>
      <c r="CB8" s="293"/>
      <c r="CC8" s="293"/>
      <c r="CD8" s="293"/>
      <c r="CE8" s="293"/>
      <c r="CF8" s="293"/>
      <c r="CG8" s="384"/>
      <c r="CH8" s="149"/>
      <c r="CI8" s="389"/>
      <c r="CJ8" s="397"/>
      <c r="CK8" s="403" t="s">
        <v>202</v>
      </c>
      <c r="CL8" s="403"/>
      <c r="CM8" s="403"/>
      <c r="CN8" s="403"/>
      <c r="CO8" s="403"/>
      <c r="CP8" s="403"/>
      <c r="CQ8" s="403"/>
      <c r="CR8" s="403"/>
      <c r="CS8" s="403"/>
      <c r="CT8" s="403"/>
      <c r="CU8" s="403"/>
      <c r="CV8" s="403"/>
      <c r="CW8" s="403"/>
      <c r="CX8" s="403"/>
      <c r="CY8" s="403"/>
      <c r="CZ8" s="403"/>
      <c r="DA8" s="403"/>
      <c r="DB8" s="410">
        <v>30</v>
      </c>
      <c r="DC8" s="418"/>
      <c r="DD8" s="418"/>
      <c r="DE8" s="418"/>
      <c r="DF8" s="418"/>
      <c r="DG8" s="418"/>
      <c r="DH8" s="418"/>
      <c r="DI8" s="418"/>
      <c r="DJ8" s="427"/>
      <c r="DK8" s="397"/>
      <c r="DL8" s="397"/>
      <c r="DM8" s="397"/>
      <c r="DN8" s="397"/>
      <c r="DO8" s="397"/>
      <c r="DP8" s="397"/>
      <c r="DQ8" s="397"/>
      <c r="DR8" s="437"/>
      <c r="DS8" s="437"/>
      <c r="DT8" s="437"/>
      <c r="DU8" s="437"/>
      <c r="DV8" s="441"/>
      <c r="DW8" s="149"/>
    </row>
    <row r="9" spans="1:127" ht="14.25" customHeight="1">
      <c r="A9" s="151"/>
      <c r="B9" s="155"/>
      <c r="C9" s="155"/>
      <c r="D9" s="167"/>
      <c r="E9" s="167"/>
      <c r="F9" s="167"/>
      <c r="G9" s="167"/>
      <c r="H9" s="167"/>
      <c r="I9" s="191"/>
      <c r="J9" s="199"/>
      <c r="K9" s="199"/>
      <c r="L9" s="199"/>
      <c r="M9" s="199"/>
      <c r="N9" s="199"/>
      <c r="O9" s="199"/>
      <c r="P9" s="199"/>
      <c r="Q9" s="199"/>
      <c r="R9" s="199"/>
      <c r="S9" s="199"/>
      <c r="T9" s="199"/>
      <c r="U9" s="199"/>
      <c r="V9" s="199"/>
      <c r="W9" s="199"/>
      <c r="X9" s="199"/>
      <c r="Y9" s="199"/>
      <c r="Z9" s="199"/>
      <c r="AA9" s="199"/>
      <c r="AB9" s="199"/>
      <c r="AC9" s="199"/>
      <c r="AD9" s="199"/>
      <c r="AE9" s="199"/>
      <c r="AF9" s="199"/>
      <c r="AG9" s="199"/>
      <c r="AH9" s="199"/>
      <c r="AI9" s="199"/>
      <c r="AJ9" s="199"/>
      <c r="AK9" s="199"/>
      <c r="AL9" s="199"/>
      <c r="AM9" s="199"/>
      <c r="AN9" s="199"/>
      <c r="AO9" s="262"/>
      <c r="AP9" s="269"/>
      <c r="AQ9" s="149"/>
      <c r="AR9" s="274"/>
      <c r="AS9" s="282" t="s">
        <v>112</v>
      </c>
      <c r="AT9" s="282"/>
      <c r="AU9" s="282"/>
      <c r="AV9" s="282"/>
      <c r="AW9" s="282"/>
      <c r="AX9" s="282"/>
      <c r="AY9" s="282"/>
      <c r="AZ9" s="282"/>
      <c r="BA9" s="282"/>
      <c r="BB9" s="282"/>
      <c r="BC9" s="319">
        <f>BC10+BC12</f>
        <v>695000</v>
      </c>
      <c r="BD9" s="319"/>
      <c r="BE9" s="319"/>
      <c r="BF9" s="319"/>
      <c r="BG9" s="319"/>
      <c r="BH9" s="319"/>
      <c r="BI9" s="319"/>
      <c r="BJ9" s="319"/>
      <c r="BK9" s="319"/>
      <c r="BL9" s="319"/>
      <c r="BM9" s="319"/>
      <c r="BN9" s="364" t="s">
        <v>115</v>
      </c>
      <c r="BO9" s="366"/>
      <c r="BP9" s="366"/>
      <c r="BQ9" s="366"/>
      <c r="BR9" s="366"/>
      <c r="BS9" s="366"/>
      <c r="BT9" s="366"/>
      <c r="BU9" s="366"/>
      <c r="BV9" s="366"/>
      <c r="BW9" s="366"/>
      <c r="BX9" s="366"/>
      <c r="BY9" s="366"/>
      <c r="BZ9" s="366"/>
      <c r="CA9" s="366"/>
      <c r="CB9" s="284"/>
      <c r="CC9" s="284"/>
      <c r="CD9" s="284"/>
      <c r="CE9" s="284"/>
      <c r="CF9" s="284"/>
      <c r="CG9" s="385"/>
      <c r="CH9" s="149"/>
      <c r="CI9" s="389"/>
      <c r="CJ9" s="397"/>
      <c r="CK9" s="403"/>
      <c r="CL9" s="403"/>
      <c r="CM9" s="403"/>
      <c r="CN9" s="403"/>
      <c r="CO9" s="403"/>
      <c r="CP9" s="403"/>
      <c r="CQ9" s="403"/>
      <c r="CR9" s="403"/>
      <c r="CS9" s="403"/>
      <c r="CT9" s="403"/>
      <c r="CU9" s="403"/>
      <c r="CV9" s="403"/>
      <c r="CW9" s="403"/>
      <c r="CX9" s="403"/>
      <c r="CY9" s="403"/>
      <c r="CZ9" s="403"/>
      <c r="DA9" s="403"/>
      <c r="DB9" s="411"/>
      <c r="DC9" s="419"/>
      <c r="DD9" s="419"/>
      <c r="DE9" s="419"/>
      <c r="DF9" s="419"/>
      <c r="DG9" s="419"/>
      <c r="DH9" s="419"/>
      <c r="DI9" s="419"/>
      <c r="DJ9" s="428"/>
      <c r="DK9" s="397"/>
      <c r="DL9" s="397"/>
      <c r="DM9" s="397"/>
      <c r="DN9" s="397"/>
      <c r="DO9" s="397"/>
      <c r="DP9" s="397"/>
      <c r="DQ9" s="397"/>
      <c r="DR9" s="437"/>
      <c r="DS9" s="437"/>
      <c r="DT9" s="437"/>
      <c r="DU9" s="437"/>
      <c r="DV9" s="441"/>
      <c r="DW9" s="149"/>
    </row>
    <row r="10" spans="1:127" ht="14.25" customHeight="1">
      <c r="A10" s="151"/>
      <c r="B10" s="155"/>
      <c r="C10" s="155"/>
      <c r="D10" s="168"/>
      <c r="E10" s="168"/>
      <c r="F10" s="168"/>
      <c r="G10" s="168"/>
      <c r="H10" s="168"/>
      <c r="I10" s="192"/>
      <c r="J10" s="192"/>
      <c r="K10" s="192"/>
      <c r="L10" s="192"/>
      <c r="M10" s="192"/>
      <c r="N10" s="192"/>
      <c r="O10" s="192"/>
      <c r="P10" s="192"/>
      <c r="Q10" s="192"/>
      <c r="R10" s="192"/>
      <c r="S10" s="192"/>
      <c r="T10" s="192"/>
      <c r="U10" s="192"/>
      <c r="V10" s="192"/>
      <c r="W10" s="192"/>
      <c r="X10" s="192"/>
      <c r="Y10" s="192"/>
      <c r="Z10" s="192"/>
      <c r="AA10" s="192"/>
      <c r="AB10" s="192"/>
      <c r="AC10" s="192"/>
      <c r="AD10" s="192"/>
      <c r="AE10" s="192"/>
      <c r="AF10" s="192"/>
      <c r="AG10" s="192"/>
      <c r="AH10" s="192"/>
      <c r="AI10" s="192"/>
      <c r="AJ10" s="192"/>
      <c r="AK10" s="192"/>
      <c r="AL10" s="192"/>
      <c r="AM10" s="192"/>
      <c r="AN10" s="192"/>
      <c r="AO10" s="192"/>
      <c r="AP10" s="269"/>
      <c r="AQ10" s="149"/>
      <c r="AR10" s="274"/>
      <c r="AS10" s="283"/>
      <c r="AT10" s="283"/>
      <c r="AU10" s="289" t="s">
        <v>20</v>
      </c>
      <c r="AV10" s="300"/>
      <c r="AW10" s="300"/>
      <c r="AX10" s="300"/>
      <c r="AY10" s="300"/>
      <c r="AZ10" s="300"/>
      <c r="BA10" s="300"/>
      <c r="BB10" s="308"/>
      <c r="BC10" s="320">
        <f>詳細!I7</f>
        <v>280000</v>
      </c>
      <c r="BD10" s="332"/>
      <c r="BE10" s="332"/>
      <c r="BF10" s="332"/>
      <c r="BG10" s="332"/>
      <c r="BH10" s="332"/>
      <c r="BI10" s="347" t="s">
        <v>130</v>
      </c>
      <c r="BJ10" s="351"/>
      <c r="BK10" s="351"/>
      <c r="BL10" s="351"/>
      <c r="BM10" s="351"/>
      <c r="BN10" s="351"/>
      <c r="BO10" s="365" t="s">
        <v>122</v>
      </c>
      <c r="BP10" s="368"/>
      <c r="BQ10" s="368"/>
      <c r="BR10" s="368"/>
      <c r="BS10" s="368"/>
      <c r="BT10" s="368"/>
      <c r="BU10" s="368"/>
      <c r="BV10" s="368"/>
      <c r="BW10" s="368"/>
      <c r="BX10" s="368"/>
      <c r="BY10" s="368"/>
      <c r="BZ10" s="368"/>
      <c r="CA10" s="368"/>
      <c r="CB10" s="368"/>
      <c r="CC10" s="368"/>
      <c r="CD10" s="368"/>
      <c r="CE10" s="368"/>
      <c r="CF10" s="368"/>
      <c r="CG10" s="383"/>
      <c r="CH10" s="149"/>
      <c r="CI10" s="389"/>
      <c r="CJ10" s="397"/>
      <c r="CK10" s="403" t="s">
        <v>198</v>
      </c>
      <c r="CL10" s="403"/>
      <c r="CM10" s="403"/>
      <c r="CN10" s="403"/>
      <c r="CO10" s="403"/>
      <c r="CP10" s="403"/>
      <c r="CQ10" s="403"/>
      <c r="CR10" s="403"/>
      <c r="CS10" s="403"/>
      <c r="CT10" s="403"/>
      <c r="CU10" s="403"/>
      <c r="CV10" s="403"/>
      <c r="CW10" s="403"/>
      <c r="CX10" s="403"/>
      <c r="CY10" s="403"/>
      <c r="CZ10" s="403"/>
      <c r="DA10" s="403"/>
      <c r="DB10" s="412">
        <f>DB8/DB6</f>
        <v>0.29702970297029702</v>
      </c>
      <c r="DC10" s="420"/>
      <c r="DD10" s="420"/>
      <c r="DE10" s="420"/>
      <c r="DF10" s="420"/>
      <c r="DG10" s="420"/>
      <c r="DH10" s="420"/>
      <c r="DI10" s="420"/>
      <c r="DJ10" s="429"/>
      <c r="DK10" s="435" t="s">
        <v>125</v>
      </c>
      <c r="DL10" s="436"/>
      <c r="DM10" s="436"/>
      <c r="DN10" s="436"/>
      <c r="DO10" s="436"/>
      <c r="DP10" s="436"/>
      <c r="DQ10" s="436"/>
      <c r="DR10" s="436"/>
      <c r="DS10" s="436"/>
      <c r="DT10" s="436"/>
      <c r="DU10" s="436"/>
      <c r="DV10" s="442"/>
      <c r="DW10" s="149"/>
    </row>
    <row r="11" spans="1:127" ht="14.25" customHeight="1">
      <c r="A11" s="151"/>
      <c r="B11" s="155"/>
      <c r="C11" s="161"/>
      <c r="D11" s="169"/>
      <c r="E11" s="169"/>
      <c r="F11" s="169"/>
      <c r="G11" s="169"/>
      <c r="H11" s="188"/>
      <c r="I11" s="192"/>
      <c r="J11" s="192"/>
      <c r="K11" s="192"/>
      <c r="L11" s="192"/>
      <c r="M11" s="192"/>
      <c r="N11" s="192"/>
      <c r="O11" s="192"/>
      <c r="P11" s="192"/>
      <c r="Q11" s="192"/>
      <c r="R11" s="192"/>
      <c r="S11" s="192"/>
      <c r="T11" s="192"/>
      <c r="U11" s="192"/>
      <c r="V11" s="192"/>
      <c r="W11" s="192"/>
      <c r="X11" s="192"/>
      <c r="Y11" s="192"/>
      <c r="Z11" s="192"/>
      <c r="AA11" s="192"/>
      <c r="AB11" s="192"/>
      <c r="AC11" s="192"/>
      <c r="AD11" s="192"/>
      <c r="AE11" s="192"/>
      <c r="AF11" s="192"/>
      <c r="AG11" s="192"/>
      <c r="AH11" s="192"/>
      <c r="AI11" s="192"/>
      <c r="AJ11" s="192"/>
      <c r="AK11" s="192"/>
      <c r="AL11" s="192"/>
      <c r="AM11" s="192"/>
      <c r="AN11" s="192"/>
      <c r="AO11" s="192"/>
      <c r="AP11" s="269"/>
      <c r="AQ11" s="149"/>
      <c r="AR11" s="274"/>
      <c r="AS11" s="283"/>
      <c r="AT11" s="283"/>
      <c r="AU11" s="294"/>
      <c r="AV11" s="283"/>
      <c r="AW11" s="283"/>
      <c r="AX11" s="283"/>
      <c r="AY11" s="283"/>
      <c r="AZ11" s="283"/>
      <c r="BA11" s="283"/>
      <c r="BB11" s="312"/>
      <c r="BC11" s="321"/>
      <c r="BD11" s="333"/>
      <c r="BE11" s="333"/>
      <c r="BF11" s="333"/>
      <c r="BG11" s="333"/>
      <c r="BH11" s="333"/>
      <c r="BI11" s="347"/>
      <c r="BJ11" s="351"/>
      <c r="BK11" s="351"/>
      <c r="BL11" s="351"/>
      <c r="BM11" s="351"/>
      <c r="BN11" s="351"/>
      <c r="BO11" s="365"/>
      <c r="BP11" s="368"/>
      <c r="BQ11" s="368"/>
      <c r="BR11" s="368"/>
      <c r="BS11" s="368"/>
      <c r="BT11" s="368"/>
      <c r="BU11" s="368"/>
      <c r="BV11" s="368"/>
      <c r="BW11" s="368"/>
      <c r="BX11" s="368"/>
      <c r="BY11" s="368"/>
      <c r="BZ11" s="368"/>
      <c r="CA11" s="368"/>
      <c r="CB11" s="368"/>
      <c r="CC11" s="368"/>
      <c r="CD11" s="368"/>
      <c r="CE11" s="368"/>
      <c r="CF11" s="368"/>
      <c r="CG11" s="383"/>
      <c r="CH11" s="149"/>
      <c r="CI11" s="389"/>
      <c r="CJ11" s="397"/>
      <c r="CK11" s="403"/>
      <c r="CL11" s="403"/>
      <c r="CM11" s="403"/>
      <c r="CN11" s="403"/>
      <c r="CO11" s="403"/>
      <c r="CP11" s="403"/>
      <c r="CQ11" s="403"/>
      <c r="CR11" s="403"/>
      <c r="CS11" s="403"/>
      <c r="CT11" s="403"/>
      <c r="CU11" s="403"/>
      <c r="CV11" s="403"/>
      <c r="CW11" s="403"/>
      <c r="CX11" s="403"/>
      <c r="CY11" s="403"/>
      <c r="CZ11" s="403"/>
      <c r="DA11" s="403"/>
      <c r="DB11" s="413"/>
      <c r="DC11" s="421"/>
      <c r="DD11" s="421"/>
      <c r="DE11" s="421"/>
      <c r="DF11" s="421"/>
      <c r="DG11" s="421"/>
      <c r="DH11" s="421"/>
      <c r="DI11" s="421"/>
      <c r="DJ11" s="430"/>
      <c r="DK11" s="435"/>
      <c r="DL11" s="436"/>
      <c r="DM11" s="436"/>
      <c r="DN11" s="436"/>
      <c r="DO11" s="436"/>
      <c r="DP11" s="436"/>
      <c r="DQ11" s="436"/>
      <c r="DR11" s="436"/>
      <c r="DS11" s="436"/>
      <c r="DT11" s="436"/>
      <c r="DU11" s="436"/>
      <c r="DV11" s="442"/>
      <c r="DW11" s="149"/>
    </row>
    <row r="12" spans="1:127" ht="14.25" customHeight="1">
      <c r="A12" s="151"/>
      <c r="B12" s="155"/>
      <c r="C12" s="163"/>
      <c r="D12" s="170" t="s">
        <v>72</v>
      </c>
      <c r="E12" s="170"/>
      <c r="F12" s="170"/>
      <c r="G12" s="170"/>
      <c r="H12" s="170"/>
      <c r="I12" s="193" t="s">
        <v>188</v>
      </c>
      <c r="J12" s="200"/>
      <c r="K12" s="200"/>
      <c r="L12" s="200"/>
      <c r="M12" s="200"/>
      <c r="N12" s="200"/>
      <c r="O12" s="200"/>
      <c r="P12" s="200"/>
      <c r="Q12" s="200"/>
      <c r="R12" s="224"/>
      <c r="S12" s="157"/>
      <c r="T12" s="157"/>
      <c r="U12" s="157"/>
      <c r="V12" s="157"/>
      <c r="W12" s="157"/>
      <c r="X12" s="157"/>
      <c r="Y12" s="157"/>
      <c r="Z12" s="157"/>
      <c r="AA12" s="157"/>
      <c r="AB12" s="157"/>
      <c r="AC12" s="157"/>
      <c r="AD12" s="157"/>
      <c r="AE12" s="157"/>
      <c r="AF12" s="157"/>
      <c r="AG12" s="157"/>
      <c r="AH12" s="157"/>
      <c r="AI12" s="157"/>
      <c r="AJ12" s="157"/>
      <c r="AK12" s="157"/>
      <c r="AL12" s="157"/>
      <c r="AM12" s="157"/>
      <c r="AN12" s="157"/>
      <c r="AO12" s="157"/>
      <c r="AP12" s="269"/>
      <c r="AQ12" s="149"/>
      <c r="AR12" s="274"/>
      <c r="AS12" s="284"/>
      <c r="AT12" s="284"/>
      <c r="AU12" s="291" t="s">
        <v>105</v>
      </c>
      <c r="AV12" s="302"/>
      <c r="AW12" s="302"/>
      <c r="AX12" s="302"/>
      <c r="AY12" s="302"/>
      <c r="AZ12" s="302"/>
      <c r="BA12" s="302"/>
      <c r="BB12" s="310"/>
      <c r="BC12" s="322">
        <f>詳細!I15</f>
        <v>415000</v>
      </c>
      <c r="BD12" s="322"/>
      <c r="BE12" s="322"/>
      <c r="BF12" s="322"/>
      <c r="BG12" s="322"/>
      <c r="BH12" s="343"/>
      <c r="BI12" s="347" t="s">
        <v>130</v>
      </c>
      <c r="BJ12" s="351"/>
      <c r="BK12" s="351"/>
      <c r="BL12" s="351"/>
      <c r="BM12" s="351"/>
      <c r="BN12" s="351"/>
      <c r="BO12" s="365"/>
      <c r="BP12" s="368"/>
      <c r="BQ12" s="368"/>
      <c r="BR12" s="368"/>
      <c r="BS12" s="368"/>
      <c r="BT12" s="368"/>
      <c r="BU12" s="368"/>
      <c r="BV12" s="368"/>
      <c r="BW12" s="368"/>
      <c r="BX12" s="368"/>
      <c r="BY12" s="368"/>
      <c r="BZ12" s="368"/>
      <c r="CA12" s="368"/>
      <c r="CB12" s="368"/>
      <c r="CC12" s="368"/>
      <c r="CD12" s="368"/>
      <c r="CE12" s="368"/>
      <c r="CF12" s="368"/>
      <c r="CG12" s="383"/>
      <c r="CH12" s="149"/>
      <c r="CI12" s="389"/>
      <c r="CJ12" s="397"/>
      <c r="CK12" s="403" t="s">
        <v>203</v>
      </c>
      <c r="CL12" s="403"/>
      <c r="CM12" s="403"/>
      <c r="CN12" s="403"/>
      <c r="CO12" s="403"/>
      <c r="CP12" s="403"/>
      <c r="CQ12" s="403"/>
      <c r="CR12" s="403"/>
      <c r="CS12" s="403"/>
      <c r="CT12" s="403"/>
      <c r="CU12" s="403"/>
      <c r="CV12" s="403"/>
      <c r="CW12" s="403"/>
      <c r="CX12" s="403"/>
      <c r="CY12" s="403"/>
      <c r="CZ12" s="403"/>
      <c r="DA12" s="403"/>
      <c r="DB12" s="410">
        <v>70</v>
      </c>
      <c r="DC12" s="418"/>
      <c r="DD12" s="418"/>
      <c r="DE12" s="418"/>
      <c r="DF12" s="418"/>
      <c r="DG12" s="418"/>
      <c r="DH12" s="418"/>
      <c r="DI12" s="418"/>
      <c r="DJ12" s="427"/>
      <c r="DK12" s="397"/>
      <c r="DL12" s="397"/>
      <c r="DM12" s="397"/>
      <c r="DN12" s="397"/>
      <c r="DO12" s="397"/>
      <c r="DP12" s="397"/>
      <c r="DQ12" s="397"/>
      <c r="DR12" s="437"/>
      <c r="DS12" s="437"/>
      <c r="DT12" s="437"/>
      <c r="DU12" s="437"/>
      <c r="DV12" s="441"/>
      <c r="DW12" s="149"/>
    </row>
    <row r="13" spans="1:127" ht="14.25" customHeight="1">
      <c r="A13" s="151"/>
      <c r="B13" s="155"/>
      <c r="C13" s="163"/>
      <c r="D13" s="169" t="s">
        <v>30</v>
      </c>
      <c r="E13" s="169"/>
      <c r="F13" s="169"/>
      <c r="G13" s="169"/>
      <c r="H13" s="169"/>
      <c r="I13" s="194" t="s">
        <v>131</v>
      </c>
      <c r="J13" s="201"/>
      <c r="K13" s="201"/>
      <c r="L13" s="201"/>
      <c r="M13" s="201"/>
      <c r="N13" s="201"/>
      <c r="O13" s="201"/>
      <c r="P13" s="201"/>
      <c r="Q13" s="201"/>
      <c r="R13" s="225"/>
      <c r="S13" s="157"/>
      <c r="T13" s="157"/>
      <c r="U13" s="157"/>
      <c r="V13" s="157"/>
      <c r="W13" s="157"/>
      <c r="X13" s="157"/>
      <c r="Y13" s="157"/>
      <c r="Z13" s="157"/>
      <c r="AA13" s="157"/>
      <c r="AB13" s="157"/>
      <c r="AC13" s="157"/>
      <c r="AD13" s="157"/>
      <c r="AE13" s="157"/>
      <c r="AF13" s="157"/>
      <c r="AG13" s="157"/>
      <c r="AH13" s="157"/>
      <c r="AI13" s="157"/>
      <c r="AJ13" s="157"/>
      <c r="AK13" s="157"/>
      <c r="AL13" s="157"/>
      <c r="AM13" s="157"/>
      <c r="AN13" s="157"/>
      <c r="AO13" s="157"/>
      <c r="AP13" s="269"/>
      <c r="AQ13" s="149"/>
      <c r="AR13" s="274"/>
      <c r="AS13" s="284"/>
      <c r="AT13" s="284"/>
      <c r="AU13" s="292"/>
      <c r="AV13" s="303"/>
      <c r="AW13" s="303"/>
      <c r="AX13" s="303"/>
      <c r="AY13" s="303"/>
      <c r="AZ13" s="303"/>
      <c r="BA13" s="303"/>
      <c r="BB13" s="311"/>
      <c r="BC13" s="322"/>
      <c r="BD13" s="322"/>
      <c r="BE13" s="322"/>
      <c r="BF13" s="322"/>
      <c r="BG13" s="322"/>
      <c r="BH13" s="343"/>
      <c r="BI13" s="347"/>
      <c r="BJ13" s="351"/>
      <c r="BK13" s="351"/>
      <c r="BL13" s="351"/>
      <c r="BM13" s="351"/>
      <c r="BN13" s="351"/>
      <c r="BO13" s="365"/>
      <c r="BP13" s="368"/>
      <c r="BQ13" s="368"/>
      <c r="BR13" s="368"/>
      <c r="BS13" s="368"/>
      <c r="BT13" s="368"/>
      <c r="BU13" s="368"/>
      <c r="BV13" s="368"/>
      <c r="BW13" s="368"/>
      <c r="BX13" s="368"/>
      <c r="BY13" s="368"/>
      <c r="BZ13" s="368"/>
      <c r="CA13" s="368"/>
      <c r="CB13" s="368"/>
      <c r="CC13" s="368"/>
      <c r="CD13" s="368"/>
      <c r="CE13" s="368"/>
      <c r="CF13" s="368"/>
      <c r="CG13" s="383"/>
      <c r="CH13" s="149"/>
      <c r="CI13" s="389"/>
      <c r="CJ13" s="397"/>
      <c r="CK13" s="403"/>
      <c r="CL13" s="403"/>
      <c r="CM13" s="403"/>
      <c r="CN13" s="403"/>
      <c r="CO13" s="403"/>
      <c r="CP13" s="403"/>
      <c r="CQ13" s="403"/>
      <c r="CR13" s="403"/>
      <c r="CS13" s="403"/>
      <c r="CT13" s="403"/>
      <c r="CU13" s="403"/>
      <c r="CV13" s="403"/>
      <c r="CW13" s="403"/>
      <c r="CX13" s="403"/>
      <c r="CY13" s="403"/>
      <c r="CZ13" s="403"/>
      <c r="DA13" s="403"/>
      <c r="DB13" s="411"/>
      <c r="DC13" s="419"/>
      <c r="DD13" s="419"/>
      <c r="DE13" s="419"/>
      <c r="DF13" s="419"/>
      <c r="DG13" s="419"/>
      <c r="DH13" s="419"/>
      <c r="DI13" s="419"/>
      <c r="DJ13" s="428"/>
      <c r="DK13" s="397"/>
      <c r="DL13" s="397"/>
      <c r="DM13" s="397"/>
      <c r="DN13" s="397"/>
      <c r="DO13" s="397"/>
      <c r="DP13" s="397"/>
      <c r="DQ13" s="397"/>
      <c r="DR13" s="437"/>
      <c r="DS13" s="437"/>
      <c r="DT13" s="437"/>
      <c r="DU13" s="437"/>
      <c r="DV13" s="441"/>
      <c r="DW13" s="149"/>
    </row>
    <row r="14" spans="1:127" ht="14.25" customHeight="1">
      <c r="A14" s="151"/>
      <c r="B14" s="155"/>
      <c r="C14" s="163"/>
      <c r="D14" s="169"/>
      <c r="E14" s="169"/>
      <c r="F14" s="169"/>
      <c r="G14" s="169"/>
      <c r="H14" s="169"/>
      <c r="I14" s="195"/>
      <c r="J14" s="202"/>
      <c r="K14" s="202"/>
      <c r="L14" s="202"/>
      <c r="M14" s="202"/>
      <c r="N14" s="202"/>
      <c r="O14" s="202"/>
      <c r="P14" s="202"/>
      <c r="Q14" s="202"/>
      <c r="R14" s="226"/>
      <c r="S14" s="157"/>
      <c r="T14" s="157"/>
      <c r="U14" s="157"/>
      <c r="V14" s="157"/>
      <c r="W14" s="157"/>
      <c r="X14" s="157"/>
      <c r="Y14" s="157"/>
      <c r="Z14" s="157"/>
      <c r="AA14" s="157"/>
      <c r="AB14" s="157"/>
      <c r="AC14" s="157"/>
      <c r="AD14" s="157"/>
      <c r="AE14" s="157"/>
      <c r="AF14" s="157"/>
      <c r="AG14" s="157"/>
      <c r="AH14" s="157"/>
      <c r="AI14" s="157"/>
      <c r="AJ14" s="157"/>
      <c r="AK14" s="157"/>
      <c r="AL14" s="157"/>
      <c r="AM14" s="157"/>
      <c r="AN14" s="157"/>
      <c r="AO14" s="157"/>
      <c r="AP14" s="269"/>
      <c r="AQ14" s="149"/>
      <c r="AR14" s="274"/>
      <c r="AS14" s="285"/>
      <c r="AT14" s="285"/>
      <c r="AU14" s="295"/>
      <c r="AV14" s="295"/>
      <c r="AW14" s="295"/>
      <c r="AX14" s="295"/>
      <c r="AY14" s="295"/>
      <c r="AZ14" s="295"/>
      <c r="BA14" s="295"/>
      <c r="BB14" s="295"/>
      <c r="BC14" s="295"/>
      <c r="BD14" s="295"/>
      <c r="BE14" s="295"/>
      <c r="BF14" s="295"/>
      <c r="BG14" s="295"/>
      <c r="BH14" s="295"/>
      <c r="BI14" s="295"/>
      <c r="BJ14" s="295"/>
      <c r="BK14" s="295"/>
      <c r="BL14" s="295"/>
      <c r="BM14" s="295"/>
      <c r="BN14" s="295"/>
      <c r="BO14" s="295"/>
      <c r="BP14" s="295"/>
      <c r="BQ14" s="295"/>
      <c r="BR14" s="295"/>
      <c r="BS14" s="295"/>
      <c r="BT14" s="295"/>
      <c r="BU14" s="295"/>
      <c r="BV14" s="295"/>
      <c r="BW14" s="295"/>
      <c r="BX14" s="295"/>
      <c r="BY14" s="295"/>
      <c r="BZ14" s="295"/>
      <c r="CA14" s="295"/>
      <c r="CB14" s="295"/>
      <c r="CC14" s="295"/>
      <c r="CD14" s="295"/>
      <c r="CE14" s="295"/>
      <c r="CF14" s="295"/>
      <c r="CG14" s="386"/>
      <c r="CH14" s="149"/>
      <c r="CI14" s="389"/>
      <c r="CJ14" s="397"/>
      <c r="CK14" s="403" t="s">
        <v>204</v>
      </c>
      <c r="CL14" s="403"/>
      <c r="CM14" s="403"/>
      <c r="CN14" s="403"/>
      <c r="CO14" s="403"/>
      <c r="CP14" s="403"/>
      <c r="CQ14" s="403"/>
      <c r="CR14" s="403"/>
      <c r="CS14" s="403"/>
      <c r="CT14" s="403"/>
      <c r="CU14" s="403"/>
      <c r="CV14" s="403"/>
      <c r="CW14" s="403"/>
      <c r="CX14" s="403"/>
      <c r="CY14" s="403"/>
      <c r="CZ14" s="403"/>
      <c r="DA14" s="403"/>
      <c r="DB14" s="414">
        <v>100000</v>
      </c>
      <c r="DC14" s="422"/>
      <c r="DD14" s="422"/>
      <c r="DE14" s="422"/>
      <c r="DF14" s="422"/>
      <c r="DG14" s="422"/>
      <c r="DH14" s="422"/>
      <c r="DI14" s="422"/>
      <c r="DJ14" s="431"/>
      <c r="DK14" s="397"/>
      <c r="DL14" s="397"/>
      <c r="DM14" s="397"/>
      <c r="DN14" s="397"/>
      <c r="DO14" s="397"/>
      <c r="DP14" s="397"/>
      <c r="DQ14" s="397"/>
      <c r="DR14" s="437"/>
      <c r="DS14" s="437"/>
      <c r="DT14" s="437"/>
      <c r="DU14" s="437"/>
      <c r="DV14" s="441"/>
      <c r="DW14" s="149"/>
    </row>
    <row r="15" spans="1:127" ht="14.25" customHeight="1">
      <c r="A15" s="151"/>
      <c r="B15" s="155"/>
      <c r="C15" s="155"/>
      <c r="D15" s="165" t="s">
        <v>26</v>
      </c>
      <c r="E15" s="182"/>
      <c r="F15" s="182"/>
      <c r="G15" s="182"/>
      <c r="H15" s="187"/>
      <c r="I15" s="165" t="s">
        <v>47</v>
      </c>
      <c r="J15" s="182"/>
      <c r="K15" s="182"/>
      <c r="L15" s="182"/>
      <c r="M15" s="182"/>
      <c r="N15" s="213" t="s">
        <v>48</v>
      </c>
      <c r="O15" s="213"/>
      <c r="P15" s="213"/>
      <c r="Q15" s="182" t="s">
        <v>98</v>
      </c>
      <c r="R15" s="182"/>
      <c r="S15" s="213" t="s">
        <v>194</v>
      </c>
      <c r="T15" s="213"/>
      <c r="U15" s="213"/>
      <c r="V15" s="213"/>
      <c r="W15" s="182" t="s">
        <v>98</v>
      </c>
      <c r="X15" s="182"/>
      <c r="Y15" s="213" t="s">
        <v>256</v>
      </c>
      <c r="Z15" s="213"/>
      <c r="AA15" s="213"/>
      <c r="AB15" s="248"/>
      <c r="AC15" s="155"/>
      <c r="AD15" s="155"/>
      <c r="AE15" s="155"/>
      <c r="AF15" s="155"/>
      <c r="AG15" s="155"/>
      <c r="AH15" s="155"/>
      <c r="AI15" s="155"/>
      <c r="AJ15" s="155"/>
      <c r="AK15" s="155"/>
      <c r="AL15" s="155"/>
      <c r="AM15" s="155"/>
      <c r="AN15" s="155"/>
      <c r="AO15" s="155"/>
      <c r="AP15" s="269"/>
      <c r="AQ15" s="149"/>
      <c r="AR15" s="274"/>
      <c r="AS15" s="282" t="s">
        <v>43</v>
      </c>
      <c r="AT15" s="282"/>
      <c r="AU15" s="282"/>
      <c r="AV15" s="282"/>
      <c r="AW15" s="282"/>
      <c r="AX15" s="282"/>
      <c r="AY15" s="282"/>
      <c r="AZ15" s="282"/>
      <c r="BA15" s="282"/>
      <c r="BB15" s="282"/>
      <c r="BC15" s="282"/>
      <c r="BD15" s="282"/>
      <c r="BE15" s="282"/>
      <c r="BF15" s="285"/>
      <c r="BG15" s="285"/>
      <c r="BH15" s="285"/>
      <c r="BI15" s="285"/>
      <c r="BJ15" s="285"/>
      <c r="BK15" s="285"/>
      <c r="BL15" s="285"/>
      <c r="BM15" s="285"/>
      <c r="BN15" s="285"/>
      <c r="BO15" s="285"/>
      <c r="BP15" s="369"/>
      <c r="BQ15" s="369"/>
      <c r="BR15" s="369"/>
      <c r="BS15" s="369"/>
      <c r="BT15" s="369"/>
      <c r="BU15" s="285"/>
      <c r="BV15" s="285"/>
      <c r="BW15" s="285"/>
      <c r="BX15" s="285"/>
      <c r="BY15" s="285"/>
      <c r="BZ15" s="285"/>
      <c r="CA15" s="285"/>
      <c r="CB15" s="285"/>
      <c r="CC15" s="285"/>
      <c r="CD15" s="285"/>
      <c r="CE15" s="285"/>
      <c r="CF15" s="285"/>
      <c r="CG15" s="385"/>
      <c r="CH15" s="149"/>
      <c r="CI15" s="389"/>
      <c r="CJ15" s="398"/>
      <c r="CK15" s="403"/>
      <c r="CL15" s="403"/>
      <c r="CM15" s="403"/>
      <c r="CN15" s="403"/>
      <c r="CO15" s="403"/>
      <c r="CP15" s="403"/>
      <c r="CQ15" s="403"/>
      <c r="CR15" s="403"/>
      <c r="CS15" s="403"/>
      <c r="CT15" s="403"/>
      <c r="CU15" s="403"/>
      <c r="CV15" s="403"/>
      <c r="CW15" s="403"/>
      <c r="CX15" s="403"/>
      <c r="CY15" s="403"/>
      <c r="CZ15" s="403"/>
      <c r="DA15" s="403"/>
      <c r="DB15" s="415"/>
      <c r="DC15" s="423"/>
      <c r="DD15" s="423"/>
      <c r="DE15" s="423"/>
      <c r="DF15" s="423"/>
      <c r="DG15" s="423"/>
      <c r="DH15" s="423"/>
      <c r="DI15" s="423"/>
      <c r="DJ15" s="432"/>
      <c r="DK15" s="397"/>
      <c r="DL15" s="397"/>
      <c r="DM15" s="397"/>
      <c r="DN15" s="397"/>
      <c r="DO15" s="397"/>
      <c r="DP15" s="397"/>
      <c r="DQ15" s="397"/>
      <c r="DR15" s="399"/>
      <c r="DS15" s="399"/>
      <c r="DT15" s="399"/>
      <c r="DU15" s="399"/>
      <c r="DV15" s="440"/>
      <c r="DW15" s="149"/>
    </row>
    <row r="16" spans="1:127" ht="14.25" customHeight="1">
      <c r="A16" s="151"/>
      <c r="B16" s="156"/>
      <c r="C16" s="156"/>
      <c r="D16" s="156"/>
      <c r="E16" s="156"/>
      <c r="F16" s="156"/>
      <c r="G16" s="156"/>
      <c r="H16" s="156"/>
      <c r="I16" s="156"/>
      <c r="J16" s="155"/>
      <c r="K16" s="155"/>
      <c r="L16" s="155"/>
      <c r="M16" s="155"/>
      <c r="N16" s="155"/>
      <c r="O16" s="155"/>
      <c r="P16" s="155"/>
      <c r="Q16" s="155"/>
      <c r="R16" s="155"/>
      <c r="S16" s="155"/>
      <c r="T16" s="155"/>
      <c r="U16" s="155"/>
      <c r="V16" s="155"/>
      <c r="W16" s="155"/>
      <c r="X16" s="155"/>
      <c r="Y16" s="155"/>
      <c r="Z16" s="155"/>
      <c r="AA16" s="155"/>
      <c r="AB16" s="155"/>
      <c r="AC16" s="155"/>
      <c r="AD16" s="155"/>
      <c r="AE16" s="155"/>
      <c r="AF16" s="155"/>
      <c r="AG16" s="155"/>
      <c r="AH16" s="155"/>
      <c r="AI16" s="155"/>
      <c r="AJ16" s="155"/>
      <c r="AK16" s="155"/>
      <c r="AL16" s="155"/>
      <c r="AM16" s="155"/>
      <c r="AN16" s="155"/>
      <c r="AO16" s="155"/>
      <c r="AP16" s="269"/>
      <c r="AQ16" s="149"/>
      <c r="AR16" s="274"/>
      <c r="AS16" s="285"/>
      <c r="AT16" s="285"/>
      <c r="AU16" s="296" t="s">
        <v>59</v>
      </c>
      <c r="AV16" s="304"/>
      <c r="AW16" s="304"/>
      <c r="AX16" s="306">
        <v>8</v>
      </c>
      <c r="AY16" s="306"/>
      <c r="AZ16" s="304" t="s">
        <v>106</v>
      </c>
      <c r="BA16" s="304"/>
      <c r="BB16" s="306">
        <v>6</v>
      </c>
      <c r="BC16" s="306"/>
      <c r="BD16" s="304" t="s">
        <v>110</v>
      </c>
      <c r="BE16" s="304"/>
      <c r="BF16" s="306">
        <v>15</v>
      </c>
      <c r="BG16" s="306"/>
      <c r="BH16" s="304" t="s">
        <v>19</v>
      </c>
      <c r="BI16" s="348"/>
      <c r="BJ16" s="352" t="s">
        <v>132</v>
      </c>
      <c r="BK16" s="353"/>
      <c r="BL16" s="353"/>
      <c r="BM16" s="353"/>
      <c r="BN16" s="353"/>
      <c r="BO16" s="353"/>
      <c r="BP16" s="353"/>
      <c r="BQ16" s="353"/>
      <c r="BR16" s="353"/>
      <c r="BS16" s="353"/>
      <c r="BT16" s="353"/>
      <c r="BU16" s="353"/>
      <c r="BV16" s="353"/>
      <c r="BW16" s="353"/>
      <c r="BX16" s="353"/>
      <c r="BY16" s="353"/>
      <c r="BZ16" s="353"/>
      <c r="CA16" s="353"/>
      <c r="CB16" s="353"/>
      <c r="CC16" s="353"/>
      <c r="CD16" s="353"/>
      <c r="CE16" s="353"/>
      <c r="CF16" s="353"/>
      <c r="CG16" s="387"/>
      <c r="CH16" s="149"/>
      <c r="CI16" s="389"/>
      <c r="CJ16" s="399"/>
      <c r="CK16" s="403" t="s">
        <v>66</v>
      </c>
      <c r="CL16" s="403"/>
      <c r="CM16" s="403"/>
      <c r="CN16" s="403"/>
      <c r="CO16" s="403"/>
      <c r="CP16" s="403"/>
      <c r="CQ16" s="403"/>
      <c r="CR16" s="403"/>
      <c r="CS16" s="403"/>
      <c r="CT16" s="403"/>
      <c r="CU16" s="403"/>
      <c r="CV16" s="403"/>
      <c r="CW16" s="403"/>
      <c r="CX16" s="403"/>
      <c r="CY16" s="403"/>
      <c r="CZ16" s="403"/>
      <c r="DA16" s="403"/>
      <c r="DB16" s="416">
        <v>2</v>
      </c>
      <c r="DC16" s="424"/>
      <c r="DD16" s="424"/>
      <c r="DE16" s="424"/>
      <c r="DF16" s="424"/>
      <c r="DG16" s="424"/>
      <c r="DH16" s="424"/>
      <c r="DI16" s="424"/>
      <c r="DJ16" s="433"/>
      <c r="DK16" s="397"/>
      <c r="DL16" s="397"/>
      <c r="DM16" s="397"/>
      <c r="DN16" s="397"/>
      <c r="DO16" s="397"/>
      <c r="DP16" s="397"/>
      <c r="DQ16" s="397"/>
      <c r="DR16" s="397"/>
      <c r="DS16" s="397"/>
      <c r="DT16" s="397"/>
      <c r="DU16" s="397"/>
      <c r="DV16" s="440"/>
      <c r="DW16" s="149"/>
    </row>
    <row r="17" spans="1:127" ht="14.25" customHeight="1">
      <c r="A17" s="151"/>
      <c r="B17" s="157" t="s">
        <v>16</v>
      </c>
      <c r="C17" s="157"/>
      <c r="D17" s="171" t="s">
        <v>20</v>
      </c>
      <c r="E17" s="171"/>
      <c r="F17" s="171"/>
      <c r="G17" s="171"/>
      <c r="H17" s="171"/>
      <c r="I17" s="171"/>
      <c r="J17" s="171"/>
      <c r="K17" s="171" t="s">
        <v>168</v>
      </c>
      <c r="L17" s="171"/>
      <c r="M17" s="171"/>
      <c r="N17" s="171"/>
      <c r="O17" s="171"/>
      <c r="P17" s="171"/>
      <c r="Q17" s="171"/>
      <c r="R17" s="171"/>
      <c r="S17" s="171"/>
      <c r="T17" s="171"/>
      <c r="U17" s="171"/>
      <c r="V17" s="171"/>
      <c r="W17" s="171"/>
      <c r="X17" s="171"/>
      <c r="Y17" s="171"/>
      <c r="Z17" s="171"/>
      <c r="AA17" s="171"/>
      <c r="AB17" s="171"/>
      <c r="AC17" s="171"/>
      <c r="AD17" s="171"/>
      <c r="AE17" s="171"/>
      <c r="AF17" s="171"/>
      <c r="AG17" s="171"/>
      <c r="AH17" s="171"/>
      <c r="AI17" s="171"/>
      <c r="AJ17" s="155"/>
      <c r="AK17" s="155"/>
      <c r="AL17" s="171" t="s">
        <v>117</v>
      </c>
      <c r="AM17" s="171"/>
      <c r="AN17" s="171"/>
      <c r="AO17" s="171"/>
      <c r="AP17" s="269"/>
      <c r="AQ17" s="149"/>
      <c r="AR17" s="274"/>
      <c r="AS17" s="285"/>
      <c r="AT17" s="285"/>
      <c r="AU17" s="297"/>
      <c r="AV17" s="305"/>
      <c r="AW17" s="305"/>
      <c r="AX17" s="307"/>
      <c r="AY17" s="307"/>
      <c r="AZ17" s="305"/>
      <c r="BA17" s="305"/>
      <c r="BB17" s="307"/>
      <c r="BC17" s="307"/>
      <c r="BD17" s="305"/>
      <c r="BE17" s="305"/>
      <c r="BF17" s="307"/>
      <c r="BG17" s="307"/>
      <c r="BH17" s="305"/>
      <c r="BI17" s="349"/>
      <c r="BJ17" s="352"/>
      <c r="BK17" s="353"/>
      <c r="BL17" s="353"/>
      <c r="BM17" s="353"/>
      <c r="BN17" s="353"/>
      <c r="BO17" s="353"/>
      <c r="BP17" s="353"/>
      <c r="BQ17" s="353"/>
      <c r="BR17" s="353"/>
      <c r="BS17" s="353"/>
      <c r="BT17" s="353"/>
      <c r="BU17" s="353"/>
      <c r="BV17" s="353"/>
      <c r="BW17" s="353"/>
      <c r="BX17" s="353"/>
      <c r="BY17" s="353"/>
      <c r="BZ17" s="353"/>
      <c r="CA17" s="353"/>
      <c r="CB17" s="353"/>
      <c r="CC17" s="353"/>
      <c r="CD17" s="353"/>
      <c r="CE17" s="353"/>
      <c r="CF17" s="353"/>
      <c r="CG17" s="387"/>
      <c r="CH17" s="149"/>
      <c r="CI17" s="389"/>
      <c r="CJ17" s="400"/>
      <c r="CK17" s="403"/>
      <c r="CL17" s="403"/>
      <c r="CM17" s="403"/>
      <c r="CN17" s="403"/>
      <c r="CO17" s="403"/>
      <c r="CP17" s="403"/>
      <c r="CQ17" s="403"/>
      <c r="CR17" s="403"/>
      <c r="CS17" s="403"/>
      <c r="CT17" s="403"/>
      <c r="CU17" s="403"/>
      <c r="CV17" s="403"/>
      <c r="CW17" s="403"/>
      <c r="CX17" s="403"/>
      <c r="CY17" s="403"/>
      <c r="CZ17" s="403"/>
      <c r="DA17" s="403"/>
      <c r="DB17" s="417"/>
      <c r="DC17" s="425"/>
      <c r="DD17" s="425"/>
      <c r="DE17" s="425"/>
      <c r="DF17" s="425"/>
      <c r="DG17" s="425"/>
      <c r="DH17" s="425"/>
      <c r="DI17" s="425"/>
      <c r="DJ17" s="434"/>
      <c r="DK17" s="399"/>
      <c r="DL17" s="399"/>
      <c r="DM17" s="399"/>
      <c r="DN17" s="399"/>
      <c r="DO17" s="399"/>
      <c r="DP17" s="399"/>
      <c r="DQ17" s="399"/>
      <c r="DR17" s="399"/>
      <c r="DS17" s="399"/>
      <c r="DT17" s="399"/>
      <c r="DU17" s="399"/>
      <c r="DV17" s="443"/>
      <c r="DW17" s="149"/>
    </row>
    <row r="18" spans="1:127" ht="14.25" customHeight="1">
      <c r="A18" s="151"/>
      <c r="B18" s="155"/>
      <c r="C18" s="155"/>
      <c r="D18" s="172" t="s">
        <v>37</v>
      </c>
      <c r="E18" s="168"/>
      <c r="F18" s="168"/>
      <c r="G18" s="168"/>
      <c r="H18" s="168"/>
      <c r="I18" s="168"/>
      <c r="J18" s="203"/>
      <c r="K18" s="205" t="s">
        <v>219</v>
      </c>
      <c r="L18" s="207"/>
      <c r="M18" s="207"/>
      <c r="N18" s="207"/>
      <c r="O18" s="207"/>
      <c r="P18" s="207"/>
      <c r="Q18" s="207"/>
      <c r="R18" s="207"/>
      <c r="S18" s="207"/>
      <c r="T18" s="207"/>
      <c r="U18" s="207"/>
      <c r="V18" s="207"/>
      <c r="W18" s="207"/>
      <c r="X18" s="207"/>
      <c r="Y18" s="207"/>
      <c r="Z18" s="207"/>
      <c r="AA18" s="207"/>
      <c r="AB18" s="207"/>
      <c r="AC18" s="207"/>
      <c r="AD18" s="207"/>
      <c r="AE18" s="207"/>
      <c r="AF18" s="207"/>
      <c r="AG18" s="207"/>
      <c r="AH18" s="207"/>
      <c r="AI18" s="251"/>
      <c r="AJ18" s="253" t="s">
        <v>52</v>
      </c>
      <c r="AK18" s="188"/>
      <c r="AL18" s="254">
        <v>4.5999999999999996</v>
      </c>
      <c r="AM18" s="257"/>
      <c r="AN18" s="257"/>
      <c r="AO18" s="263"/>
      <c r="AP18" s="269"/>
      <c r="AQ18" s="149"/>
      <c r="AR18" s="274"/>
      <c r="AS18" s="285"/>
      <c r="AT18" s="285"/>
      <c r="AU18" s="285"/>
      <c r="AV18" s="285"/>
      <c r="AW18" s="285"/>
      <c r="AX18" s="285"/>
      <c r="AY18" s="285"/>
      <c r="AZ18" s="285"/>
      <c r="BA18" s="285"/>
      <c r="BB18" s="285"/>
      <c r="BC18" s="285"/>
      <c r="BD18" s="285"/>
      <c r="BE18" s="285"/>
      <c r="BF18" s="285"/>
      <c r="BG18" s="285"/>
      <c r="BH18" s="285"/>
      <c r="BI18" s="285"/>
      <c r="BJ18" s="353"/>
      <c r="BK18" s="353"/>
      <c r="BL18" s="353"/>
      <c r="BM18" s="353"/>
      <c r="BN18" s="353"/>
      <c r="BO18" s="353"/>
      <c r="BP18" s="353"/>
      <c r="BQ18" s="353"/>
      <c r="BR18" s="353"/>
      <c r="BS18" s="353"/>
      <c r="BT18" s="353"/>
      <c r="BU18" s="353"/>
      <c r="BV18" s="353"/>
      <c r="BW18" s="353"/>
      <c r="BX18" s="353"/>
      <c r="BY18" s="353"/>
      <c r="BZ18" s="353"/>
      <c r="CA18" s="353"/>
      <c r="CB18" s="353"/>
      <c r="CC18" s="353"/>
      <c r="CD18" s="353"/>
      <c r="CE18" s="353"/>
      <c r="CF18" s="353"/>
      <c r="CG18" s="387"/>
      <c r="CH18" s="149"/>
      <c r="CI18" s="390"/>
      <c r="CJ18" s="400"/>
      <c r="CK18" s="400"/>
      <c r="CL18" s="400"/>
      <c r="CM18" s="400"/>
      <c r="CN18" s="400"/>
      <c r="CO18" s="400"/>
      <c r="CP18" s="400"/>
      <c r="CQ18" s="400"/>
      <c r="CR18" s="400"/>
      <c r="CS18" s="400"/>
      <c r="CT18" s="400"/>
      <c r="CU18" s="400"/>
      <c r="CV18" s="400"/>
      <c r="CW18" s="400"/>
      <c r="CX18" s="409" t="s">
        <v>248</v>
      </c>
      <c r="CY18" s="409"/>
      <c r="CZ18" s="409"/>
      <c r="DA18" s="409"/>
      <c r="DB18" s="409"/>
      <c r="DC18" s="409"/>
      <c r="DD18" s="409"/>
      <c r="DE18" s="409"/>
      <c r="DF18" s="409"/>
      <c r="DG18" s="409"/>
      <c r="DH18" s="409"/>
      <c r="DI18" s="409"/>
      <c r="DJ18" s="409"/>
      <c r="DK18" s="409"/>
      <c r="DL18" s="409"/>
      <c r="DM18" s="409"/>
      <c r="DN18" s="409"/>
      <c r="DO18" s="409"/>
      <c r="DP18" s="409"/>
      <c r="DQ18" s="409"/>
      <c r="DR18" s="409"/>
      <c r="DS18" s="409"/>
      <c r="DT18" s="409"/>
      <c r="DU18" s="409"/>
      <c r="DV18" s="444"/>
      <c r="DW18" s="149"/>
    </row>
    <row r="19" spans="1:127" ht="14.25" customHeight="1">
      <c r="A19" s="151"/>
      <c r="B19" s="156"/>
      <c r="C19" s="156"/>
      <c r="D19" s="172" t="s">
        <v>127</v>
      </c>
      <c r="E19" s="168"/>
      <c r="F19" s="168"/>
      <c r="G19" s="168"/>
      <c r="H19" s="168"/>
      <c r="I19" s="168"/>
      <c r="J19" s="203"/>
      <c r="K19" s="205" t="s">
        <v>244</v>
      </c>
      <c r="L19" s="207"/>
      <c r="M19" s="207"/>
      <c r="N19" s="207"/>
      <c r="O19" s="207"/>
      <c r="P19" s="207"/>
      <c r="Q19" s="207"/>
      <c r="R19" s="207"/>
      <c r="S19" s="207"/>
      <c r="T19" s="207"/>
      <c r="U19" s="207"/>
      <c r="V19" s="207"/>
      <c r="W19" s="207"/>
      <c r="X19" s="207"/>
      <c r="Y19" s="207"/>
      <c r="Z19" s="207"/>
      <c r="AA19" s="207"/>
      <c r="AB19" s="207"/>
      <c r="AC19" s="207"/>
      <c r="AD19" s="207"/>
      <c r="AE19" s="207"/>
      <c r="AF19" s="207"/>
      <c r="AG19" s="207"/>
      <c r="AH19" s="207"/>
      <c r="AI19" s="251"/>
      <c r="AJ19" s="253" t="s">
        <v>52</v>
      </c>
      <c r="AK19" s="188"/>
      <c r="AL19" s="255">
        <v>4.5</v>
      </c>
      <c r="AM19" s="255"/>
      <c r="AN19" s="255"/>
      <c r="AO19" s="255"/>
      <c r="AP19" s="269"/>
      <c r="AQ19" s="149"/>
      <c r="AR19" s="274"/>
      <c r="AS19" s="282" t="s">
        <v>33</v>
      </c>
      <c r="AT19" s="282"/>
      <c r="AU19" s="282"/>
      <c r="AV19" s="282"/>
      <c r="AW19" s="282"/>
      <c r="AX19" s="282"/>
      <c r="AY19" s="282"/>
      <c r="AZ19" s="282"/>
      <c r="BA19" s="282"/>
      <c r="BB19" s="282"/>
      <c r="BC19" s="282"/>
      <c r="BD19" s="282"/>
      <c r="BE19" s="282"/>
      <c r="BF19" s="287"/>
      <c r="BG19" s="287"/>
      <c r="BH19" s="287"/>
      <c r="BI19" s="287"/>
      <c r="BJ19" s="287"/>
      <c r="BK19" s="287"/>
      <c r="BL19" s="287"/>
      <c r="BM19" s="287"/>
      <c r="BN19" s="287"/>
      <c r="BO19" s="287"/>
      <c r="BP19" s="287"/>
      <c r="BQ19" s="287"/>
      <c r="BR19" s="287"/>
      <c r="BS19" s="287"/>
      <c r="BT19" s="287"/>
      <c r="BU19" s="287"/>
      <c r="BV19" s="287"/>
      <c r="BW19" s="287"/>
      <c r="BX19" s="287"/>
      <c r="BY19" s="287"/>
      <c r="BZ19" s="287"/>
      <c r="CA19" s="287"/>
      <c r="CB19" s="287"/>
      <c r="CC19" s="287"/>
      <c r="CD19" s="287"/>
      <c r="CE19" s="287"/>
      <c r="CF19" s="287"/>
      <c r="CG19" s="385"/>
      <c r="CH19" s="149"/>
      <c r="CI19" s="390"/>
      <c r="CJ19" s="397"/>
      <c r="CK19" s="400"/>
      <c r="CL19" s="405"/>
      <c r="CM19" s="405"/>
      <c r="CN19" s="405"/>
      <c r="CO19" s="405"/>
      <c r="CP19" s="405"/>
      <c r="CQ19" s="405"/>
      <c r="CR19" s="405"/>
      <c r="CS19" s="405"/>
      <c r="CT19" s="405"/>
      <c r="CU19" s="405"/>
      <c r="CV19" s="405"/>
      <c r="CW19" s="405"/>
      <c r="CX19" s="409"/>
      <c r="CY19" s="409"/>
      <c r="CZ19" s="409"/>
      <c r="DA19" s="409"/>
      <c r="DB19" s="409"/>
      <c r="DC19" s="409"/>
      <c r="DD19" s="409"/>
      <c r="DE19" s="409"/>
      <c r="DF19" s="409"/>
      <c r="DG19" s="409"/>
      <c r="DH19" s="409"/>
      <c r="DI19" s="409"/>
      <c r="DJ19" s="409"/>
      <c r="DK19" s="409"/>
      <c r="DL19" s="409"/>
      <c r="DM19" s="409"/>
      <c r="DN19" s="409"/>
      <c r="DO19" s="409"/>
      <c r="DP19" s="409"/>
      <c r="DQ19" s="409"/>
      <c r="DR19" s="409"/>
      <c r="DS19" s="409"/>
      <c r="DT19" s="409"/>
      <c r="DU19" s="409"/>
      <c r="DV19" s="444"/>
      <c r="DW19" s="149"/>
    </row>
    <row r="20" spans="1:127" ht="14.25" customHeight="1">
      <c r="A20" s="151"/>
      <c r="B20" s="156"/>
      <c r="C20" s="164"/>
      <c r="D20" s="173" t="s">
        <v>129</v>
      </c>
      <c r="E20" s="168"/>
      <c r="F20" s="168"/>
      <c r="G20" s="168"/>
      <c r="H20" s="168"/>
      <c r="I20" s="168"/>
      <c r="J20" s="168"/>
      <c r="K20" s="171" t="s">
        <v>168</v>
      </c>
      <c r="L20" s="171"/>
      <c r="M20" s="171"/>
      <c r="N20" s="171"/>
      <c r="O20" s="171"/>
      <c r="P20" s="171"/>
      <c r="Q20" s="171"/>
      <c r="R20" s="171"/>
      <c r="S20" s="171"/>
      <c r="T20" s="171"/>
      <c r="U20" s="171"/>
      <c r="V20" s="171"/>
      <c r="W20" s="171"/>
      <c r="X20" s="171"/>
      <c r="Y20" s="171"/>
      <c r="Z20" s="171"/>
      <c r="AA20" s="171"/>
      <c r="AB20" s="171"/>
      <c r="AC20" s="171"/>
      <c r="AD20" s="171"/>
      <c r="AE20" s="171"/>
      <c r="AF20" s="171"/>
      <c r="AG20" s="171"/>
      <c r="AH20" s="171"/>
      <c r="AI20" s="171"/>
      <c r="AJ20" s="169"/>
      <c r="AK20" s="169"/>
      <c r="AL20" s="169"/>
      <c r="AM20" s="169"/>
      <c r="AN20" s="169"/>
      <c r="AO20" s="169"/>
      <c r="AP20" s="269"/>
      <c r="AQ20" s="149"/>
      <c r="AR20" s="277"/>
      <c r="AS20" s="285"/>
      <c r="AT20" s="285"/>
      <c r="AU20" s="296" t="s">
        <v>59</v>
      </c>
      <c r="AV20" s="304"/>
      <c r="AW20" s="304"/>
      <c r="AX20" s="306">
        <v>8</v>
      </c>
      <c r="AY20" s="306"/>
      <c r="AZ20" s="304" t="s">
        <v>106</v>
      </c>
      <c r="BA20" s="304"/>
      <c r="BB20" s="306">
        <v>10</v>
      </c>
      <c r="BC20" s="306"/>
      <c r="BD20" s="304" t="s">
        <v>110</v>
      </c>
      <c r="BE20" s="304"/>
      <c r="BF20" s="306">
        <v>21</v>
      </c>
      <c r="BG20" s="306"/>
      <c r="BH20" s="304" t="s">
        <v>19</v>
      </c>
      <c r="BI20" s="348"/>
      <c r="BJ20" s="352" t="s">
        <v>9</v>
      </c>
      <c r="BK20" s="353"/>
      <c r="BL20" s="353"/>
      <c r="BM20" s="353"/>
      <c r="BN20" s="353"/>
      <c r="BO20" s="353"/>
      <c r="BP20" s="353"/>
      <c r="BQ20" s="353"/>
      <c r="BR20" s="353"/>
      <c r="BS20" s="353"/>
      <c r="BT20" s="353"/>
      <c r="BU20" s="353"/>
      <c r="BV20" s="353"/>
      <c r="BW20" s="353"/>
      <c r="BX20" s="353"/>
      <c r="BY20" s="353"/>
      <c r="BZ20" s="353"/>
      <c r="CA20" s="353"/>
      <c r="CB20" s="353"/>
      <c r="CC20" s="353"/>
      <c r="CD20" s="353"/>
      <c r="CE20" s="353"/>
      <c r="CF20" s="353"/>
      <c r="CG20" s="387"/>
      <c r="CH20" s="149"/>
      <c r="CI20" s="390"/>
      <c r="CJ20" s="397"/>
      <c r="CK20" s="404"/>
      <c r="CL20" s="406"/>
      <c r="CM20" s="406"/>
      <c r="CN20" s="406"/>
      <c r="CO20" s="406"/>
      <c r="CP20" s="406"/>
      <c r="CQ20" s="406"/>
      <c r="CR20" s="406"/>
      <c r="CS20" s="406"/>
      <c r="CT20" s="406"/>
      <c r="CU20" s="406"/>
      <c r="CV20" s="406"/>
      <c r="CW20" s="408"/>
      <c r="CX20" s="408"/>
      <c r="CY20" s="408"/>
      <c r="CZ20" s="408"/>
      <c r="DA20" s="408"/>
      <c r="DB20" s="408"/>
      <c r="DC20" s="426"/>
      <c r="DD20" s="426"/>
      <c r="DE20" s="426"/>
      <c r="DF20" s="404"/>
      <c r="DG20" s="404"/>
      <c r="DH20" s="404"/>
      <c r="DI20" s="404"/>
      <c r="DJ20" s="404"/>
      <c r="DK20" s="404"/>
      <c r="DL20" s="404"/>
      <c r="DM20" s="404"/>
      <c r="DN20" s="404"/>
      <c r="DO20" s="404"/>
      <c r="DP20" s="404"/>
      <c r="DQ20" s="404"/>
      <c r="DR20" s="404"/>
      <c r="DS20" s="438"/>
      <c r="DT20" s="438"/>
      <c r="DU20" s="438"/>
      <c r="DV20" s="438"/>
      <c r="DW20" s="149"/>
    </row>
    <row r="21" spans="1:127" ht="14.25" customHeight="1">
      <c r="A21" s="151"/>
      <c r="B21" s="158"/>
      <c r="C21" s="158"/>
      <c r="D21" s="165" t="s">
        <v>129</v>
      </c>
      <c r="E21" s="182"/>
      <c r="F21" s="182"/>
      <c r="G21" s="182"/>
      <c r="H21" s="182"/>
      <c r="I21" s="182"/>
      <c r="J21" s="187"/>
      <c r="K21" s="205" t="s">
        <v>218</v>
      </c>
      <c r="L21" s="207"/>
      <c r="M21" s="207"/>
      <c r="N21" s="207"/>
      <c r="O21" s="207"/>
      <c r="P21" s="207"/>
      <c r="Q21" s="207"/>
      <c r="R21" s="207"/>
      <c r="S21" s="207"/>
      <c r="T21" s="207"/>
      <c r="U21" s="207"/>
      <c r="V21" s="207"/>
      <c r="W21" s="207"/>
      <c r="X21" s="207"/>
      <c r="Y21" s="207"/>
      <c r="Z21" s="207"/>
      <c r="AA21" s="207"/>
      <c r="AB21" s="207"/>
      <c r="AC21" s="207"/>
      <c r="AD21" s="207"/>
      <c r="AE21" s="207"/>
      <c r="AF21" s="207"/>
      <c r="AG21" s="207"/>
      <c r="AH21" s="207"/>
      <c r="AI21" s="251"/>
      <c r="AJ21" s="253" t="s">
        <v>52</v>
      </c>
      <c r="AK21" s="188"/>
      <c r="AL21" s="256">
        <v>10.24</v>
      </c>
      <c r="AM21" s="258"/>
      <c r="AN21" s="258"/>
      <c r="AO21" s="264"/>
      <c r="AP21" s="269"/>
      <c r="AQ21" s="149"/>
      <c r="AR21" s="277"/>
      <c r="AS21" s="285"/>
      <c r="AT21" s="285"/>
      <c r="AU21" s="297"/>
      <c r="AV21" s="305"/>
      <c r="AW21" s="305"/>
      <c r="AX21" s="307"/>
      <c r="AY21" s="307"/>
      <c r="AZ21" s="305"/>
      <c r="BA21" s="305"/>
      <c r="BB21" s="307"/>
      <c r="BC21" s="307"/>
      <c r="BD21" s="305"/>
      <c r="BE21" s="305"/>
      <c r="BF21" s="307"/>
      <c r="BG21" s="307"/>
      <c r="BH21" s="305"/>
      <c r="BI21" s="349"/>
      <c r="BJ21" s="352"/>
      <c r="BK21" s="353"/>
      <c r="BL21" s="353"/>
      <c r="BM21" s="353"/>
      <c r="BN21" s="353"/>
      <c r="BO21" s="353"/>
      <c r="BP21" s="353"/>
      <c r="BQ21" s="353"/>
      <c r="BR21" s="353"/>
      <c r="BS21" s="353"/>
      <c r="BT21" s="353"/>
      <c r="BU21" s="353"/>
      <c r="BV21" s="353"/>
      <c r="BW21" s="353"/>
      <c r="BX21" s="353"/>
      <c r="BY21" s="353"/>
      <c r="BZ21" s="353"/>
      <c r="CA21" s="353"/>
      <c r="CB21" s="353"/>
      <c r="CC21" s="353"/>
      <c r="CD21" s="353"/>
      <c r="CE21" s="353"/>
      <c r="CF21" s="353"/>
      <c r="CG21" s="387"/>
      <c r="CH21" s="149"/>
      <c r="CI21" s="390"/>
      <c r="CJ21" s="397"/>
      <c r="CK21" s="397"/>
      <c r="CL21" s="407"/>
      <c r="CM21" s="397"/>
      <c r="CN21" s="397"/>
      <c r="CO21" s="397"/>
      <c r="CP21" s="397"/>
      <c r="CQ21" s="397"/>
      <c r="CR21" s="397"/>
      <c r="CS21" s="397"/>
      <c r="CT21" s="397"/>
      <c r="CU21" s="397"/>
      <c r="CV21" s="397"/>
      <c r="CW21" s="397"/>
      <c r="CX21" s="397"/>
      <c r="CY21" s="397"/>
      <c r="CZ21" s="397"/>
      <c r="DA21" s="397"/>
      <c r="DB21" s="397"/>
      <c r="DC21" s="397"/>
      <c r="DD21" s="397"/>
      <c r="DE21" s="397"/>
      <c r="DF21" s="397"/>
      <c r="DG21" s="397"/>
      <c r="DH21" s="397"/>
      <c r="DI21" s="397"/>
      <c r="DJ21" s="397"/>
      <c r="DK21" s="397"/>
      <c r="DL21" s="397"/>
      <c r="DM21" s="397"/>
      <c r="DN21" s="397"/>
      <c r="DO21" s="397"/>
      <c r="DP21" s="397"/>
      <c r="DQ21" s="397"/>
      <c r="DR21" s="397"/>
      <c r="DS21" s="438"/>
      <c r="DT21" s="438"/>
      <c r="DU21" s="438"/>
      <c r="DV21" s="445"/>
      <c r="DW21" s="149"/>
    </row>
    <row r="22" spans="1:127" ht="14.25" customHeight="1">
      <c r="A22" s="151"/>
      <c r="B22" s="155"/>
      <c r="C22" s="155"/>
      <c r="D22" s="174"/>
      <c r="E22" s="174"/>
      <c r="F22" s="174"/>
      <c r="G22" s="174"/>
      <c r="H22" s="174"/>
      <c r="I22" s="174"/>
      <c r="J22" s="174"/>
      <c r="K22" s="174"/>
      <c r="L22" s="174"/>
      <c r="M22" s="174"/>
      <c r="N22" s="174"/>
      <c r="O22" s="174"/>
      <c r="P22" s="174"/>
      <c r="Q22" s="174"/>
      <c r="R22" s="174"/>
      <c r="S22" s="174"/>
      <c r="T22" s="174"/>
      <c r="U22" s="174"/>
      <c r="V22" s="174"/>
      <c r="W22" s="174"/>
      <c r="X22" s="174"/>
      <c r="Y22" s="174"/>
      <c r="Z22" s="174"/>
      <c r="AA22" s="174"/>
      <c r="AB22" s="174"/>
      <c r="AC22" s="174"/>
      <c r="AD22" s="174"/>
      <c r="AE22" s="174"/>
      <c r="AF22" s="174"/>
      <c r="AG22" s="174"/>
      <c r="AH22" s="174"/>
      <c r="AI22" s="174"/>
      <c r="AJ22" s="174"/>
      <c r="AK22" s="174"/>
      <c r="AL22" s="174"/>
      <c r="AM22" s="174"/>
      <c r="AN22" s="174"/>
      <c r="AO22" s="174"/>
      <c r="AP22" s="270"/>
      <c r="AQ22" s="149"/>
      <c r="AR22" s="274"/>
      <c r="AS22" s="286"/>
      <c r="AT22" s="286"/>
      <c r="AU22" s="286"/>
      <c r="AV22" s="286"/>
      <c r="AW22" s="286"/>
      <c r="AX22" s="286"/>
      <c r="AY22" s="286"/>
      <c r="AZ22" s="286"/>
      <c r="BA22" s="286"/>
      <c r="BB22" s="286"/>
      <c r="BC22" s="286"/>
      <c r="BD22" s="286"/>
      <c r="BE22" s="286"/>
      <c r="BF22" s="286"/>
      <c r="BG22" s="286"/>
      <c r="BH22" s="286"/>
      <c r="BI22" s="286"/>
      <c r="BJ22" s="286"/>
      <c r="BK22" s="286"/>
      <c r="BL22" s="286"/>
      <c r="BM22" s="286"/>
      <c r="BN22" s="286"/>
      <c r="BO22" s="286"/>
      <c r="BP22" s="286"/>
      <c r="BQ22" s="286"/>
      <c r="BR22" s="286"/>
      <c r="BS22" s="286"/>
      <c r="BT22" s="286"/>
      <c r="BU22" s="286"/>
      <c r="BV22" s="286"/>
      <c r="BW22" s="286"/>
      <c r="BX22" s="286"/>
      <c r="BY22" s="286"/>
      <c r="BZ22" s="286"/>
      <c r="CA22" s="286"/>
      <c r="CB22" s="286"/>
      <c r="CC22" s="286"/>
      <c r="CD22" s="286"/>
      <c r="CE22" s="286"/>
      <c r="CF22" s="286"/>
      <c r="CG22" s="388"/>
      <c r="CH22" s="149"/>
      <c r="CI22" s="391"/>
      <c r="CJ22" s="149"/>
      <c r="CK22" s="149"/>
      <c r="CL22" s="149"/>
      <c r="CM22" s="149"/>
      <c r="CN22" s="149"/>
      <c r="CO22" s="149"/>
      <c r="CP22" s="149"/>
      <c r="CQ22" s="149"/>
      <c r="CR22" s="149"/>
      <c r="CS22" s="149"/>
      <c r="CT22" s="149"/>
      <c r="CU22" s="149"/>
      <c r="CV22" s="149"/>
      <c r="CW22" s="149"/>
      <c r="CX22" s="149"/>
      <c r="CY22" s="149"/>
      <c r="CZ22" s="149"/>
      <c r="DA22" s="149"/>
      <c r="DB22" s="149"/>
      <c r="DC22" s="149"/>
      <c r="DD22" s="149"/>
      <c r="DE22" s="149"/>
      <c r="DF22" s="149"/>
      <c r="DG22" s="149"/>
      <c r="DH22" s="149"/>
      <c r="DI22" s="149"/>
      <c r="DJ22" s="149"/>
      <c r="DK22" s="149"/>
      <c r="DL22" s="149"/>
      <c r="DM22" s="149"/>
      <c r="DN22" s="149"/>
      <c r="DO22" s="149"/>
      <c r="DP22" s="149"/>
      <c r="DQ22" s="149"/>
      <c r="DR22" s="149"/>
      <c r="DS22" s="149"/>
      <c r="DT22" s="149"/>
      <c r="DU22" s="149"/>
      <c r="DV22" s="149"/>
      <c r="DW22" s="149"/>
    </row>
    <row r="23" spans="1:127" ht="14.25" customHeight="1">
      <c r="A23" s="151"/>
      <c r="B23" s="159" t="s">
        <v>81</v>
      </c>
      <c r="C23" s="159"/>
      <c r="D23" s="159"/>
      <c r="E23" s="159"/>
      <c r="F23" s="159"/>
      <c r="G23" s="159"/>
      <c r="H23" s="159"/>
      <c r="I23" s="159"/>
      <c r="J23" s="159"/>
      <c r="K23" s="159"/>
      <c r="L23" s="159"/>
      <c r="M23" s="159"/>
      <c r="N23" s="159"/>
      <c r="O23" s="156"/>
      <c r="P23" s="156"/>
      <c r="Q23" s="156"/>
      <c r="R23" s="156"/>
      <c r="S23" s="156"/>
      <c r="T23" s="156"/>
      <c r="U23" s="156"/>
      <c r="V23" s="156"/>
      <c r="W23" s="156"/>
      <c r="X23" s="156"/>
      <c r="Y23" s="156"/>
      <c r="Z23" s="156"/>
      <c r="AA23" s="156"/>
      <c r="AB23" s="156"/>
      <c r="AC23" s="156"/>
      <c r="AD23" s="156"/>
      <c r="AE23" s="156"/>
      <c r="AF23" s="156"/>
      <c r="AG23" s="156"/>
      <c r="AH23" s="156"/>
      <c r="AI23" s="156"/>
      <c r="AJ23" s="156"/>
      <c r="AK23" s="156"/>
      <c r="AL23" s="156"/>
      <c r="AM23" s="156"/>
      <c r="AN23" s="156"/>
      <c r="AO23" s="156"/>
      <c r="AP23" s="269"/>
      <c r="AQ23" s="149"/>
      <c r="AR23" s="274"/>
      <c r="AS23" s="287" t="s">
        <v>29</v>
      </c>
      <c r="AT23" s="287"/>
      <c r="AU23" s="287"/>
      <c r="AV23" s="287"/>
      <c r="AW23" s="287"/>
      <c r="AX23" s="287"/>
      <c r="AY23" s="287"/>
      <c r="AZ23" s="287"/>
      <c r="BA23" s="287"/>
      <c r="BB23" s="287"/>
      <c r="BC23" s="287"/>
      <c r="BD23" s="287"/>
      <c r="BE23" s="287"/>
      <c r="BF23" s="287"/>
      <c r="BG23" s="287"/>
      <c r="BH23" s="287"/>
      <c r="BI23" s="287"/>
      <c r="BJ23" s="287"/>
      <c r="BK23" s="287"/>
      <c r="BL23" s="287"/>
      <c r="BM23" s="287"/>
      <c r="BN23" s="287"/>
      <c r="BO23" s="287"/>
      <c r="BP23" s="287"/>
      <c r="BQ23" s="287"/>
      <c r="BR23" s="287"/>
      <c r="BS23" s="287"/>
      <c r="BT23" s="287"/>
      <c r="BU23" s="287"/>
      <c r="BV23" s="287"/>
      <c r="BW23" s="287"/>
      <c r="BX23" s="287"/>
      <c r="BY23" s="287"/>
      <c r="BZ23" s="287"/>
      <c r="CA23" s="287"/>
      <c r="CB23" s="287"/>
      <c r="CC23" s="287"/>
      <c r="CD23" s="287"/>
      <c r="CE23" s="286"/>
      <c r="CF23" s="286"/>
      <c r="CG23" s="388"/>
      <c r="CH23" s="149"/>
      <c r="CI23" s="149"/>
      <c r="CJ23" s="149"/>
      <c r="CK23" s="149"/>
      <c r="CL23" s="149"/>
      <c r="CM23" s="149"/>
      <c r="CN23" s="149"/>
      <c r="CO23" s="149"/>
      <c r="CP23" s="149"/>
      <c r="CQ23" s="149"/>
      <c r="CR23" s="149"/>
      <c r="CS23" s="149"/>
      <c r="CT23" s="149"/>
      <c r="CU23" s="149"/>
      <c r="CV23" s="149"/>
      <c r="CW23" s="149"/>
      <c r="CX23" s="149"/>
      <c r="CY23" s="149"/>
      <c r="CZ23" s="149"/>
      <c r="DA23" s="149"/>
      <c r="DB23" s="149"/>
      <c r="DC23" s="149"/>
      <c r="DD23" s="149"/>
      <c r="DE23" s="149"/>
      <c r="DF23" s="149"/>
      <c r="DG23" s="149"/>
      <c r="DH23" s="149"/>
      <c r="DI23" s="149"/>
      <c r="DJ23" s="149"/>
      <c r="DK23" s="149"/>
      <c r="DL23" s="149"/>
      <c r="DM23" s="149"/>
      <c r="DN23" s="149"/>
      <c r="DO23" s="149"/>
      <c r="DP23" s="149"/>
      <c r="DQ23" s="149"/>
      <c r="DR23" s="149"/>
      <c r="DS23" s="149"/>
      <c r="DT23" s="149"/>
      <c r="DU23" s="149"/>
      <c r="DV23" s="149"/>
      <c r="DW23" s="149"/>
    </row>
    <row r="24" spans="1:127" ht="14.25" customHeight="1">
      <c r="A24" s="151"/>
      <c r="B24" s="155"/>
      <c r="C24" s="155"/>
      <c r="D24" s="167" t="s">
        <v>95</v>
      </c>
      <c r="E24" s="167"/>
      <c r="F24" s="167"/>
      <c r="G24" s="167"/>
      <c r="H24" s="167"/>
      <c r="I24" s="167" t="s">
        <v>96</v>
      </c>
      <c r="J24" s="167"/>
      <c r="K24" s="167"/>
      <c r="L24" s="167"/>
      <c r="M24" s="165"/>
      <c r="N24" s="214" t="s">
        <v>240</v>
      </c>
      <c r="O24" s="214"/>
      <c r="P24" s="214"/>
      <c r="Q24" s="168" t="s">
        <v>5</v>
      </c>
      <c r="R24" s="168"/>
      <c r="S24" s="231" t="s">
        <v>241</v>
      </c>
      <c r="T24" s="231"/>
      <c r="U24" s="231"/>
      <c r="V24" s="231"/>
      <c r="W24" s="231"/>
      <c r="X24" s="231"/>
      <c r="Y24" s="231"/>
      <c r="Z24" s="231"/>
      <c r="AA24" s="231"/>
      <c r="AB24" s="231"/>
      <c r="AC24" s="231"/>
      <c r="AD24" s="231"/>
      <c r="AE24" s="231"/>
      <c r="AF24" s="231"/>
      <c r="AG24" s="231"/>
      <c r="AH24" s="231"/>
      <c r="AI24" s="231"/>
      <c r="AJ24" s="231"/>
      <c r="AK24" s="231"/>
      <c r="AL24" s="168" t="s">
        <v>97</v>
      </c>
      <c r="AM24" s="168"/>
      <c r="AN24" s="259" t="s">
        <v>58</v>
      </c>
      <c r="AO24" s="265"/>
      <c r="AP24" s="269"/>
      <c r="AQ24" s="149"/>
      <c r="AR24" s="278"/>
      <c r="AS24" s="285"/>
      <c r="AT24" s="285"/>
      <c r="AU24" s="298" t="s">
        <v>108</v>
      </c>
      <c r="AV24" s="298"/>
      <c r="AW24" s="298"/>
      <c r="AX24" s="298"/>
      <c r="AY24" s="298"/>
      <c r="AZ24" s="298"/>
      <c r="BA24" s="298"/>
      <c r="BB24" s="298"/>
      <c r="BC24" s="323" t="s">
        <v>193</v>
      </c>
      <c r="BD24" s="323"/>
      <c r="BE24" s="323"/>
      <c r="BF24" s="323"/>
      <c r="BG24" s="323"/>
      <c r="BH24" s="323"/>
      <c r="BI24" s="323"/>
      <c r="BJ24" s="323"/>
      <c r="BK24" s="323"/>
      <c r="BL24" s="323"/>
      <c r="BM24" s="323"/>
      <c r="BN24" s="323"/>
      <c r="BO24" s="323"/>
      <c r="BP24" s="323"/>
      <c r="BQ24" s="323"/>
      <c r="BR24" s="323"/>
      <c r="BS24" s="323"/>
      <c r="BT24" s="323"/>
      <c r="BU24" s="323"/>
      <c r="BV24" s="323"/>
      <c r="BW24" s="323"/>
      <c r="BX24" s="323"/>
      <c r="BY24" s="323"/>
      <c r="BZ24" s="323"/>
      <c r="CA24" s="323"/>
      <c r="CB24" s="323"/>
      <c r="CC24" s="323"/>
      <c r="CD24" s="323"/>
      <c r="CE24" s="286"/>
      <c r="CF24" s="286"/>
      <c r="CG24" s="388"/>
      <c r="CH24" s="149"/>
      <c r="CI24" s="392"/>
      <c r="CJ24" s="393"/>
      <c r="CK24" s="393"/>
      <c r="CL24" s="393"/>
      <c r="CM24" s="393"/>
      <c r="CN24" s="393"/>
      <c r="CO24" s="393"/>
      <c r="CP24" s="393"/>
      <c r="CQ24" s="393"/>
      <c r="CR24" s="393"/>
      <c r="CS24" s="393"/>
      <c r="CT24" s="393"/>
      <c r="CU24" s="393"/>
      <c r="CV24" s="393"/>
      <c r="CW24" s="393"/>
      <c r="CX24" s="393"/>
      <c r="CY24" s="393"/>
      <c r="CZ24" s="393"/>
      <c r="DA24" s="393"/>
      <c r="DB24" s="393"/>
      <c r="DC24" s="393"/>
      <c r="DD24" s="393"/>
      <c r="DE24" s="393"/>
      <c r="DF24" s="393"/>
      <c r="DG24" s="393"/>
      <c r="DH24" s="393"/>
      <c r="DI24" s="393"/>
      <c r="DJ24" s="393"/>
      <c r="DK24" s="393"/>
      <c r="DL24" s="393"/>
      <c r="DM24" s="393"/>
      <c r="DN24" s="393"/>
      <c r="DO24" s="393"/>
      <c r="DP24" s="393"/>
      <c r="DQ24" s="393"/>
      <c r="DR24" s="393"/>
      <c r="DS24" s="393"/>
      <c r="DT24" s="393"/>
      <c r="DU24" s="393"/>
      <c r="DV24" s="393"/>
      <c r="DW24" s="392"/>
    </row>
    <row r="25" spans="1:127" ht="14.25" customHeight="1">
      <c r="A25" s="151"/>
      <c r="B25" s="155"/>
      <c r="C25" s="155"/>
      <c r="D25" s="167"/>
      <c r="E25" s="167"/>
      <c r="F25" s="167"/>
      <c r="G25" s="167"/>
      <c r="H25" s="167"/>
      <c r="I25" s="167"/>
      <c r="J25" s="167"/>
      <c r="K25" s="167"/>
      <c r="L25" s="167"/>
      <c r="M25" s="165"/>
      <c r="N25" s="215"/>
      <c r="O25" s="215"/>
      <c r="P25" s="215"/>
      <c r="Q25" s="171"/>
      <c r="R25" s="171"/>
      <c r="S25" s="202"/>
      <c r="T25" s="202"/>
      <c r="U25" s="202"/>
      <c r="V25" s="202"/>
      <c r="W25" s="202"/>
      <c r="X25" s="202"/>
      <c r="Y25" s="202"/>
      <c r="Z25" s="202"/>
      <c r="AA25" s="202"/>
      <c r="AB25" s="202"/>
      <c r="AC25" s="202"/>
      <c r="AD25" s="202"/>
      <c r="AE25" s="202"/>
      <c r="AF25" s="202"/>
      <c r="AG25" s="202"/>
      <c r="AH25" s="202"/>
      <c r="AI25" s="202"/>
      <c r="AJ25" s="202"/>
      <c r="AK25" s="202"/>
      <c r="AL25" s="171"/>
      <c r="AM25" s="171"/>
      <c r="AN25" s="260"/>
      <c r="AO25" s="266"/>
      <c r="AP25" s="269"/>
      <c r="AQ25" s="149"/>
      <c r="AR25" s="274"/>
      <c r="AS25" s="285"/>
      <c r="AT25" s="285"/>
      <c r="AU25" s="298"/>
      <c r="AV25" s="298"/>
      <c r="AW25" s="298"/>
      <c r="AX25" s="298"/>
      <c r="AY25" s="298"/>
      <c r="AZ25" s="298"/>
      <c r="BA25" s="298"/>
      <c r="BB25" s="298"/>
      <c r="BC25" s="323"/>
      <c r="BD25" s="323"/>
      <c r="BE25" s="323"/>
      <c r="BF25" s="323"/>
      <c r="BG25" s="323"/>
      <c r="BH25" s="323"/>
      <c r="BI25" s="323"/>
      <c r="BJ25" s="323"/>
      <c r="BK25" s="323"/>
      <c r="BL25" s="323"/>
      <c r="BM25" s="323"/>
      <c r="BN25" s="323"/>
      <c r="BO25" s="323"/>
      <c r="BP25" s="323"/>
      <c r="BQ25" s="323"/>
      <c r="BR25" s="323"/>
      <c r="BS25" s="323"/>
      <c r="BT25" s="323"/>
      <c r="BU25" s="323"/>
      <c r="BV25" s="323"/>
      <c r="BW25" s="323"/>
      <c r="BX25" s="323"/>
      <c r="BY25" s="323"/>
      <c r="BZ25" s="323"/>
      <c r="CA25" s="323"/>
      <c r="CB25" s="323"/>
      <c r="CC25" s="323"/>
      <c r="CD25" s="323"/>
      <c r="CE25" s="286"/>
      <c r="CF25" s="286"/>
      <c r="CG25" s="388"/>
      <c r="CH25" s="149"/>
      <c r="CI25" s="393"/>
      <c r="CJ25" s="393"/>
      <c r="CK25" s="393"/>
      <c r="CL25" s="393"/>
      <c r="CM25" s="393"/>
      <c r="CN25" s="393"/>
      <c r="CO25" s="393"/>
      <c r="CP25" s="393"/>
      <c r="CQ25" s="393"/>
      <c r="CR25" s="393"/>
      <c r="CS25" s="393"/>
      <c r="CT25" s="393"/>
      <c r="CU25" s="393"/>
      <c r="CV25" s="393"/>
      <c r="CW25" s="393"/>
      <c r="CX25" s="393"/>
      <c r="CY25" s="393"/>
      <c r="CZ25" s="393"/>
      <c r="DA25" s="393"/>
      <c r="DB25" s="393"/>
      <c r="DC25" s="393"/>
      <c r="DD25" s="393"/>
      <c r="DE25" s="393"/>
      <c r="DF25" s="393"/>
      <c r="DG25" s="393"/>
      <c r="DH25" s="393"/>
      <c r="DI25" s="393"/>
      <c r="DJ25" s="393"/>
      <c r="DK25" s="393"/>
      <c r="DL25" s="393"/>
      <c r="DM25" s="393"/>
      <c r="DN25" s="393"/>
      <c r="DO25" s="393"/>
      <c r="DP25" s="393"/>
      <c r="DQ25" s="393"/>
      <c r="DR25" s="393"/>
      <c r="DS25" s="393"/>
      <c r="DT25" s="393"/>
      <c r="DU25" s="393"/>
      <c r="DV25" s="393"/>
      <c r="DW25" s="392"/>
    </row>
    <row r="26" spans="1:127" ht="14.25" customHeight="1">
      <c r="A26" s="151"/>
      <c r="B26" s="156"/>
      <c r="C26" s="156"/>
      <c r="D26" s="156"/>
      <c r="E26" s="156"/>
      <c r="F26" s="156"/>
      <c r="G26" s="156"/>
      <c r="H26" s="156"/>
      <c r="I26" s="156"/>
      <c r="J26" s="156"/>
      <c r="K26" s="156"/>
      <c r="L26" s="156"/>
      <c r="M26" s="156"/>
      <c r="N26" s="156"/>
      <c r="O26" s="156"/>
      <c r="P26" s="156"/>
      <c r="Q26" s="156"/>
      <c r="R26" s="156"/>
      <c r="S26" s="156"/>
      <c r="T26" s="156"/>
      <c r="U26" s="156"/>
      <c r="V26" s="156"/>
      <c r="W26" s="156"/>
      <c r="X26" s="156"/>
      <c r="Y26" s="156"/>
      <c r="Z26" s="156"/>
      <c r="AA26" s="156"/>
      <c r="AB26" s="156"/>
      <c r="AC26" s="156"/>
      <c r="AD26" s="156"/>
      <c r="AE26" s="156"/>
      <c r="AF26" s="156"/>
      <c r="AG26" s="156"/>
      <c r="AH26" s="156"/>
      <c r="AI26" s="156"/>
      <c r="AJ26" s="156"/>
      <c r="AK26" s="156"/>
      <c r="AL26" s="156"/>
      <c r="AM26" s="156"/>
      <c r="AN26" s="156"/>
      <c r="AO26" s="156"/>
      <c r="AP26" s="269"/>
      <c r="AQ26" s="149"/>
      <c r="AR26" s="274"/>
      <c r="AS26" s="285"/>
      <c r="AT26" s="285"/>
      <c r="AU26" s="298" t="s">
        <v>109</v>
      </c>
      <c r="AV26" s="298"/>
      <c r="AW26" s="298"/>
      <c r="AX26" s="298"/>
      <c r="AY26" s="298"/>
      <c r="AZ26" s="298"/>
      <c r="BA26" s="298"/>
      <c r="BB26" s="298"/>
      <c r="BC26" s="323" t="s">
        <v>242</v>
      </c>
      <c r="BD26" s="323"/>
      <c r="BE26" s="323"/>
      <c r="BF26" s="323"/>
      <c r="BG26" s="323"/>
      <c r="BH26" s="323"/>
      <c r="BI26" s="323"/>
      <c r="BJ26" s="323"/>
      <c r="BK26" s="323"/>
      <c r="BL26" s="323"/>
      <c r="BM26" s="323"/>
      <c r="BN26" s="323"/>
      <c r="BO26" s="323"/>
      <c r="BP26" s="323"/>
      <c r="BQ26" s="323"/>
      <c r="BR26" s="323"/>
      <c r="BS26" s="323"/>
      <c r="BT26" s="323"/>
      <c r="BU26" s="323"/>
      <c r="BV26" s="323"/>
      <c r="BW26" s="323"/>
      <c r="BX26" s="323"/>
      <c r="BY26" s="323"/>
      <c r="BZ26" s="323"/>
      <c r="CA26" s="323"/>
      <c r="CB26" s="323"/>
      <c r="CC26" s="323"/>
      <c r="CD26" s="323"/>
      <c r="CE26" s="286"/>
      <c r="CF26" s="286"/>
      <c r="CG26" s="388"/>
      <c r="CH26" s="149"/>
      <c r="CI26" s="393"/>
      <c r="CJ26" s="393"/>
      <c r="CK26" s="393"/>
      <c r="CL26" s="393"/>
      <c r="CM26" s="393"/>
      <c r="CN26" s="393"/>
      <c r="CO26" s="393"/>
      <c r="CP26" s="393"/>
      <c r="CQ26" s="393"/>
      <c r="CR26" s="393"/>
      <c r="CS26" s="393"/>
      <c r="CT26" s="393"/>
      <c r="CU26" s="393"/>
      <c r="CV26" s="393"/>
      <c r="CW26" s="393"/>
      <c r="CX26" s="393"/>
      <c r="CY26" s="393"/>
      <c r="CZ26" s="393"/>
      <c r="DA26" s="393"/>
      <c r="DB26" s="393"/>
      <c r="DC26" s="393"/>
      <c r="DD26" s="393"/>
      <c r="DE26" s="393"/>
      <c r="DF26" s="393"/>
      <c r="DG26" s="393"/>
      <c r="DH26" s="393"/>
      <c r="DI26" s="393"/>
      <c r="DJ26" s="393"/>
      <c r="DK26" s="393"/>
      <c r="DL26" s="393"/>
      <c r="DM26" s="393"/>
      <c r="DN26" s="393"/>
      <c r="DO26" s="393"/>
      <c r="DP26" s="393"/>
      <c r="DQ26" s="393"/>
      <c r="DR26" s="393"/>
      <c r="DS26" s="393"/>
      <c r="DT26" s="393"/>
      <c r="DU26" s="393"/>
      <c r="DV26" s="393"/>
      <c r="DW26" s="392"/>
    </row>
    <row r="27" spans="1:127" ht="14.25" customHeight="1">
      <c r="A27" s="151"/>
      <c r="B27" s="159" t="s">
        <v>65</v>
      </c>
      <c r="C27" s="159"/>
      <c r="D27" s="159"/>
      <c r="E27" s="159"/>
      <c r="F27" s="159"/>
      <c r="G27" s="159"/>
      <c r="H27" s="159"/>
      <c r="I27" s="159"/>
      <c r="J27" s="159"/>
      <c r="K27" s="159"/>
      <c r="L27" s="159"/>
      <c r="M27" s="159"/>
      <c r="N27" s="159"/>
      <c r="O27" s="156"/>
      <c r="P27" s="156"/>
      <c r="Q27" s="156"/>
      <c r="R27" s="156"/>
      <c r="S27" s="156"/>
      <c r="T27" s="156"/>
      <c r="U27" s="156"/>
      <c r="V27" s="156"/>
      <c r="W27" s="156"/>
      <c r="X27" s="156"/>
      <c r="Y27" s="156"/>
      <c r="Z27" s="156"/>
      <c r="AA27" s="156"/>
      <c r="AB27" s="156"/>
      <c r="AC27" s="156"/>
      <c r="AD27" s="156"/>
      <c r="AE27" s="156"/>
      <c r="AF27" s="156"/>
      <c r="AG27" s="156"/>
      <c r="AH27" s="156"/>
      <c r="AI27" s="156"/>
      <c r="AJ27" s="156"/>
      <c r="AK27" s="156"/>
      <c r="AL27" s="156"/>
      <c r="AM27" s="156"/>
      <c r="AN27" s="156"/>
      <c r="AO27" s="156"/>
      <c r="AP27" s="269"/>
      <c r="AQ27" s="149"/>
      <c r="AR27" s="274"/>
      <c r="AS27" s="285"/>
      <c r="AT27" s="285"/>
      <c r="AU27" s="298"/>
      <c r="AV27" s="298"/>
      <c r="AW27" s="298"/>
      <c r="AX27" s="298"/>
      <c r="AY27" s="298"/>
      <c r="AZ27" s="298"/>
      <c r="BA27" s="298"/>
      <c r="BB27" s="298"/>
      <c r="BC27" s="323"/>
      <c r="BD27" s="323"/>
      <c r="BE27" s="323"/>
      <c r="BF27" s="323"/>
      <c r="BG27" s="323"/>
      <c r="BH27" s="323"/>
      <c r="BI27" s="323"/>
      <c r="BJ27" s="323"/>
      <c r="BK27" s="323"/>
      <c r="BL27" s="323"/>
      <c r="BM27" s="323"/>
      <c r="BN27" s="323"/>
      <c r="BO27" s="323"/>
      <c r="BP27" s="323"/>
      <c r="BQ27" s="323"/>
      <c r="BR27" s="323"/>
      <c r="BS27" s="323"/>
      <c r="BT27" s="323"/>
      <c r="BU27" s="323"/>
      <c r="BV27" s="323"/>
      <c r="BW27" s="323"/>
      <c r="BX27" s="323"/>
      <c r="BY27" s="323"/>
      <c r="BZ27" s="323"/>
      <c r="CA27" s="323"/>
      <c r="CB27" s="323"/>
      <c r="CC27" s="323"/>
      <c r="CD27" s="323"/>
      <c r="CE27" s="286"/>
      <c r="CF27" s="286"/>
      <c r="CG27" s="388"/>
      <c r="CH27" s="149"/>
      <c r="CI27" s="393"/>
      <c r="CJ27" s="393"/>
      <c r="CK27" s="393"/>
      <c r="CL27" s="393"/>
      <c r="CM27" s="393"/>
      <c r="CN27" s="393"/>
      <c r="CO27" s="393"/>
      <c r="CP27" s="393"/>
      <c r="CQ27" s="393"/>
      <c r="CR27" s="393"/>
      <c r="CS27" s="393"/>
      <c r="CT27" s="393"/>
      <c r="CU27" s="393"/>
      <c r="CV27" s="393"/>
      <c r="CW27" s="393"/>
      <c r="CX27" s="393"/>
      <c r="CY27" s="393"/>
      <c r="CZ27" s="393"/>
      <c r="DA27" s="393"/>
      <c r="DB27" s="393"/>
      <c r="DC27" s="393"/>
      <c r="DD27" s="393"/>
      <c r="DE27" s="393"/>
      <c r="DF27" s="393"/>
      <c r="DG27" s="393"/>
      <c r="DH27" s="393"/>
      <c r="DI27" s="393"/>
      <c r="DJ27" s="393"/>
      <c r="DK27" s="393"/>
      <c r="DL27" s="393"/>
      <c r="DM27" s="393"/>
      <c r="DN27" s="393"/>
      <c r="DO27" s="393"/>
      <c r="DP27" s="393"/>
      <c r="DQ27" s="393"/>
      <c r="DR27" s="393"/>
      <c r="DS27" s="393"/>
      <c r="DT27" s="393"/>
      <c r="DU27" s="393"/>
      <c r="DV27" s="393"/>
      <c r="DW27" s="392"/>
    </row>
    <row r="28" spans="1:127" ht="14.25" customHeight="1">
      <c r="A28" s="151"/>
      <c r="B28" s="155"/>
      <c r="C28" s="155"/>
      <c r="D28" s="165" t="s">
        <v>31</v>
      </c>
      <c r="E28" s="182"/>
      <c r="F28" s="182"/>
      <c r="G28" s="182"/>
      <c r="H28" s="187"/>
      <c r="I28" s="196" t="s">
        <v>170</v>
      </c>
      <c r="J28" s="204"/>
      <c r="K28" s="204"/>
      <c r="L28" s="204"/>
      <c r="M28" s="204"/>
      <c r="N28" s="204"/>
      <c r="O28" s="204"/>
      <c r="P28" s="220"/>
      <c r="Q28" s="222"/>
      <c r="R28" s="227"/>
      <c r="S28" s="227"/>
      <c r="T28" s="227"/>
      <c r="U28" s="227"/>
      <c r="V28" s="227"/>
      <c r="W28" s="227"/>
      <c r="X28" s="227"/>
      <c r="Y28" s="227"/>
      <c r="Z28" s="227"/>
      <c r="AA28" s="227"/>
      <c r="AB28" s="227"/>
      <c r="AC28" s="227"/>
      <c r="AD28" s="227"/>
      <c r="AE28" s="227"/>
      <c r="AF28" s="227"/>
      <c r="AG28" s="227"/>
      <c r="AH28" s="227"/>
      <c r="AI28" s="227"/>
      <c r="AJ28" s="227"/>
      <c r="AK28" s="227"/>
      <c r="AL28" s="227"/>
      <c r="AM28" s="227"/>
      <c r="AN28" s="227"/>
      <c r="AO28" s="227"/>
      <c r="AP28" s="269"/>
      <c r="AQ28" s="149"/>
      <c r="AR28" s="274"/>
      <c r="AS28" s="285"/>
      <c r="AT28" s="285"/>
      <c r="AU28" s="298" t="s">
        <v>57</v>
      </c>
      <c r="AV28" s="298"/>
      <c r="AW28" s="298"/>
      <c r="AX28" s="298"/>
      <c r="AY28" s="298"/>
      <c r="AZ28" s="298"/>
      <c r="BA28" s="298"/>
      <c r="BB28" s="298"/>
      <c r="BC28" s="323" t="s">
        <v>195</v>
      </c>
      <c r="BD28" s="323"/>
      <c r="BE28" s="323"/>
      <c r="BF28" s="323"/>
      <c r="BG28" s="323"/>
      <c r="BH28" s="323"/>
      <c r="BI28" s="323"/>
      <c r="BJ28" s="323"/>
      <c r="BK28" s="323"/>
      <c r="BL28" s="323"/>
      <c r="BM28" s="323"/>
      <c r="BN28" s="323"/>
      <c r="BO28" s="323"/>
      <c r="BP28" s="323"/>
      <c r="BQ28" s="323"/>
      <c r="BR28" s="323"/>
      <c r="BS28" s="323"/>
      <c r="BT28" s="323"/>
      <c r="BU28" s="323"/>
      <c r="BV28" s="323"/>
      <c r="BW28" s="323"/>
      <c r="BX28" s="323"/>
      <c r="BY28" s="323"/>
      <c r="BZ28" s="323"/>
      <c r="CA28" s="323"/>
      <c r="CB28" s="323"/>
      <c r="CC28" s="323"/>
      <c r="CD28" s="323"/>
      <c r="CE28" s="286"/>
      <c r="CF28" s="286"/>
      <c r="CG28" s="388"/>
      <c r="CH28" s="149"/>
      <c r="CI28" s="393"/>
      <c r="CJ28" s="393"/>
      <c r="CK28" s="393"/>
      <c r="CL28" s="393"/>
      <c r="CM28" s="393"/>
      <c r="CN28" s="393"/>
      <c r="CO28" s="393"/>
      <c r="CP28" s="393"/>
      <c r="CQ28" s="393"/>
      <c r="CR28" s="393"/>
      <c r="CS28" s="393"/>
      <c r="CT28" s="393"/>
      <c r="CU28" s="393"/>
      <c r="CV28" s="393"/>
      <c r="CW28" s="393"/>
      <c r="CX28" s="393"/>
      <c r="CY28" s="393"/>
      <c r="CZ28" s="393"/>
      <c r="DA28" s="393"/>
      <c r="DB28" s="393"/>
      <c r="DC28" s="393"/>
      <c r="DD28" s="393"/>
      <c r="DE28" s="393"/>
      <c r="DF28" s="393"/>
      <c r="DG28" s="393"/>
      <c r="DH28" s="393"/>
      <c r="DI28" s="393"/>
      <c r="DJ28" s="393"/>
      <c r="DK28" s="393"/>
      <c r="DL28" s="393"/>
      <c r="DM28" s="393"/>
      <c r="DN28" s="393"/>
      <c r="DO28" s="393"/>
      <c r="DP28" s="393"/>
      <c r="DQ28" s="393"/>
      <c r="DR28" s="393"/>
      <c r="DS28" s="393"/>
      <c r="DT28" s="393"/>
      <c r="DU28" s="393"/>
      <c r="DV28" s="393"/>
      <c r="DW28" s="392"/>
    </row>
    <row r="29" spans="1:127" ht="14.25" customHeight="1">
      <c r="A29" s="151"/>
      <c r="B29" s="156"/>
      <c r="C29" s="156"/>
      <c r="D29" s="156"/>
      <c r="E29" s="156"/>
      <c r="F29" s="156"/>
      <c r="G29" s="156"/>
      <c r="H29" s="156"/>
      <c r="I29" s="156"/>
      <c r="J29" s="156"/>
      <c r="K29" s="156"/>
      <c r="L29" s="156"/>
      <c r="M29" s="156"/>
      <c r="N29" s="156"/>
      <c r="O29" s="156"/>
      <c r="P29" s="156"/>
      <c r="Q29" s="156"/>
      <c r="R29" s="156"/>
      <c r="S29" s="156"/>
      <c r="T29" s="156"/>
      <c r="U29" s="156"/>
      <c r="V29" s="156"/>
      <c r="W29" s="156"/>
      <c r="X29" s="156"/>
      <c r="Y29" s="156"/>
      <c r="Z29" s="156"/>
      <c r="AA29" s="156"/>
      <c r="AB29" s="156"/>
      <c r="AC29" s="156"/>
      <c r="AD29" s="156"/>
      <c r="AE29" s="156"/>
      <c r="AF29" s="156"/>
      <c r="AG29" s="156"/>
      <c r="AH29" s="156"/>
      <c r="AI29" s="156"/>
      <c r="AJ29" s="156"/>
      <c r="AK29" s="156"/>
      <c r="AL29" s="156"/>
      <c r="AM29" s="156"/>
      <c r="AN29" s="156"/>
      <c r="AO29" s="156"/>
      <c r="AP29" s="271"/>
      <c r="AQ29" s="149"/>
      <c r="AR29" s="274"/>
      <c r="AS29" s="285"/>
      <c r="AT29" s="285"/>
      <c r="AU29" s="298"/>
      <c r="AV29" s="298"/>
      <c r="AW29" s="298"/>
      <c r="AX29" s="298"/>
      <c r="AY29" s="298"/>
      <c r="AZ29" s="298"/>
      <c r="BA29" s="298"/>
      <c r="BB29" s="298"/>
      <c r="BC29" s="323"/>
      <c r="BD29" s="323"/>
      <c r="BE29" s="323"/>
      <c r="BF29" s="323"/>
      <c r="BG29" s="323"/>
      <c r="BH29" s="323"/>
      <c r="BI29" s="323"/>
      <c r="BJ29" s="323"/>
      <c r="BK29" s="323"/>
      <c r="BL29" s="323"/>
      <c r="BM29" s="323"/>
      <c r="BN29" s="323"/>
      <c r="BO29" s="323"/>
      <c r="BP29" s="323"/>
      <c r="BQ29" s="323"/>
      <c r="BR29" s="323"/>
      <c r="BS29" s="323"/>
      <c r="BT29" s="323"/>
      <c r="BU29" s="323"/>
      <c r="BV29" s="323"/>
      <c r="BW29" s="323"/>
      <c r="BX29" s="323"/>
      <c r="BY29" s="323"/>
      <c r="BZ29" s="323"/>
      <c r="CA29" s="323"/>
      <c r="CB29" s="323"/>
      <c r="CC29" s="323"/>
      <c r="CD29" s="323"/>
      <c r="CE29" s="286"/>
      <c r="CF29" s="286"/>
      <c r="CG29" s="388"/>
      <c r="CH29" s="149"/>
      <c r="CI29" s="393"/>
      <c r="DW29" s="392"/>
    </row>
    <row r="30" spans="1:127" ht="14.25" customHeight="1">
      <c r="A30" s="151"/>
      <c r="B30" s="154" t="s">
        <v>102</v>
      </c>
      <c r="C30" s="154"/>
      <c r="D30" s="154"/>
      <c r="E30" s="154"/>
      <c r="F30" s="154"/>
      <c r="G30" s="154"/>
      <c r="H30" s="154"/>
      <c r="I30" s="154"/>
      <c r="J30" s="154"/>
      <c r="K30" s="154"/>
      <c r="L30" s="154"/>
      <c r="M30" s="154"/>
      <c r="N30" s="154"/>
      <c r="O30" s="216"/>
      <c r="P30" s="216"/>
      <c r="Q30" s="216"/>
      <c r="R30" s="216"/>
      <c r="S30" s="216"/>
      <c r="T30" s="216"/>
      <c r="U30" s="216"/>
      <c r="V30" s="216"/>
      <c r="W30" s="216"/>
      <c r="X30" s="216"/>
      <c r="Y30" s="216"/>
      <c r="Z30" s="216"/>
      <c r="AA30" s="216"/>
      <c r="AB30" s="216"/>
      <c r="AC30" s="216"/>
      <c r="AD30" s="216"/>
      <c r="AE30" s="216"/>
      <c r="AF30" s="216"/>
      <c r="AG30" s="216"/>
      <c r="AH30" s="216"/>
      <c r="AI30" s="216"/>
      <c r="AJ30" s="216"/>
      <c r="AK30" s="216"/>
      <c r="AL30" s="216"/>
      <c r="AM30" s="156"/>
      <c r="AN30" s="156"/>
      <c r="AO30" s="156"/>
      <c r="AP30" s="269"/>
      <c r="AQ30" s="149"/>
      <c r="AR30" s="274"/>
      <c r="AS30" s="285"/>
      <c r="AT30" s="285"/>
      <c r="AU30" s="298" t="s">
        <v>44</v>
      </c>
      <c r="AV30" s="298"/>
      <c r="AW30" s="298"/>
      <c r="AX30" s="298"/>
      <c r="AY30" s="298"/>
      <c r="AZ30" s="298"/>
      <c r="BA30" s="298"/>
      <c r="BB30" s="298"/>
      <c r="BC30" s="324" t="s">
        <v>260</v>
      </c>
      <c r="BD30" s="334"/>
      <c r="BE30" s="334"/>
      <c r="BF30" s="334"/>
      <c r="BG30" s="339" t="s">
        <v>191</v>
      </c>
      <c r="BH30" s="339"/>
      <c r="BI30" s="339"/>
      <c r="BJ30" s="339"/>
      <c r="BK30" s="354" t="s">
        <v>98</v>
      </c>
      <c r="BL30" s="339" t="s">
        <v>196</v>
      </c>
      <c r="BM30" s="339"/>
      <c r="BN30" s="339"/>
      <c r="BO30" s="339"/>
      <c r="BP30" s="354" t="s">
        <v>98</v>
      </c>
      <c r="BQ30" s="339" t="s">
        <v>257</v>
      </c>
      <c r="BR30" s="339"/>
      <c r="BS30" s="339"/>
      <c r="BT30" s="373"/>
      <c r="BU30" s="375" t="s">
        <v>16</v>
      </c>
      <c r="BV30" s="378"/>
      <c r="BW30" s="378"/>
      <c r="BX30" s="378"/>
      <c r="BY30" s="378"/>
      <c r="BZ30" s="378"/>
      <c r="CA30" s="378"/>
      <c r="CB30" s="378"/>
      <c r="CC30" s="378"/>
      <c r="CD30" s="378"/>
      <c r="CE30" s="286"/>
      <c r="CF30" s="286"/>
      <c r="CG30" s="388"/>
      <c r="CH30" s="149"/>
      <c r="DW30" s="392"/>
    </row>
    <row r="31" spans="1:127" ht="14.25" customHeight="1">
      <c r="A31" s="151"/>
      <c r="B31" s="155"/>
      <c r="C31" s="155"/>
      <c r="D31" s="175" t="s">
        <v>103</v>
      </c>
      <c r="E31" s="183"/>
      <c r="F31" s="183"/>
      <c r="G31" s="178"/>
      <c r="H31" s="178"/>
      <c r="I31" s="178"/>
      <c r="J31" s="178"/>
      <c r="K31" s="178"/>
      <c r="L31" s="178"/>
      <c r="M31" s="178"/>
      <c r="N31" s="206"/>
      <c r="O31" s="187" t="s">
        <v>100</v>
      </c>
      <c r="P31" s="167"/>
      <c r="Q31" s="167"/>
      <c r="R31" s="165"/>
      <c r="S31" s="232">
        <f>IF(AL19="",AL18,IF(AL18&lt;AL19,AL18,AL19))</f>
        <v>4.5</v>
      </c>
      <c r="T31" s="232"/>
      <c r="U31" s="232"/>
      <c r="V31" s="232"/>
      <c r="W31" s="232"/>
      <c r="X31" s="240" t="s">
        <v>192</v>
      </c>
      <c r="Y31" s="244"/>
      <c r="Z31" s="244"/>
      <c r="AA31" s="244"/>
      <c r="AB31" s="244"/>
      <c r="AC31" s="244"/>
      <c r="AD31" s="244"/>
      <c r="AE31" s="244"/>
      <c r="AF31" s="244"/>
      <c r="AG31" s="244"/>
      <c r="AH31" s="244"/>
      <c r="AI31" s="244"/>
      <c r="AJ31" s="244"/>
      <c r="AK31" s="244"/>
      <c r="AL31" s="244"/>
      <c r="AM31" s="244"/>
      <c r="AN31" s="244"/>
      <c r="AO31" s="244"/>
      <c r="AP31" s="244"/>
      <c r="AQ31" s="149"/>
      <c r="AR31" s="274"/>
      <c r="AS31" s="285"/>
      <c r="AT31" s="285"/>
      <c r="AU31" s="298"/>
      <c r="AV31" s="298"/>
      <c r="AW31" s="298"/>
      <c r="AX31" s="298"/>
      <c r="AY31" s="298"/>
      <c r="AZ31" s="298"/>
      <c r="BA31" s="298"/>
      <c r="BB31" s="298"/>
      <c r="BC31" s="325" t="s">
        <v>137</v>
      </c>
      <c r="BD31" s="335"/>
      <c r="BE31" s="335"/>
      <c r="BF31" s="335"/>
      <c r="BG31" s="340" t="s">
        <v>191</v>
      </c>
      <c r="BH31" s="340"/>
      <c r="BI31" s="340"/>
      <c r="BJ31" s="340"/>
      <c r="BK31" s="355" t="s">
        <v>98</v>
      </c>
      <c r="BL31" s="340" t="s">
        <v>196</v>
      </c>
      <c r="BM31" s="340"/>
      <c r="BN31" s="340"/>
      <c r="BO31" s="340"/>
      <c r="BP31" s="355" t="s">
        <v>98</v>
      </c>
      <c r="BQ31" s="340" t="s">
        <v>258</v>
      </c>
      <c r="BR31" s="340"/>
      <c r="BS31" s="340"/>
      <c r="BT31" s="374"/>
      <c r="BU31" s="376"/>
      <c r="BV31" s="377"/>
      <c r="BW31" s="377"/>
      <c r="BX31" s="377"/>
      <c r="BY31" s="377"/>
      <c r="BZ31" s="377"/>
      <c r="CA31" s="377"/>
      <c r="CB31" s="377"/>
      <c r="CC31" s="377"/>
      <c r="CD31" s="377"/>
      <c r="CE31" s="286"/>
      <c r="CF31" s="286"/>
      <c r="CG31" s="388"/>
      <c r="CH31" s="149"/>
      <c r="DW31" s="392"/>
    </row>
    <row r="32" spans="1:127" ht="14.25" customHeight="1">
      <c r="A32" s="151"/>
      <c r="B32" s="155"/>
      <c r="C32" s="155"/>
      <c r="D32" s="176"/>
      <c r="E32" s="184"/>
      <c r="F32" s="184"/>
      <c r="G32" s="184"/>
      <c r="H32" s="184"/>
      <c r="I32" s="184"/>
      <c r="J32" s="184"/>
      <c r="K32" s="184"/>
      <c r="L32" s="184"/>
      <c r="M32" s="184"/>
      <c r="N32" s="175"/>
      <c r="O32" s="217"/>
      <c r="P32" s="221"/>
      <c r="Q32" s="221"/>
      <c r="R32" s="228"/>
      <c r="S32" s="233"/>
      <c r="T32" s="233"/>
      <c r="U32" s="233"/>
      <c r="V32" s="233"/>
      <c r="W32" s="233"/>
      <c r="X32" s="241"/>
      <c r="Y32" s="245"/>
      <c r="Z32" s="245"/>
      <c r="AA32" s="245"/>
      <c r="AB32" s="245"/>
      <c r="AC32" s="245"/>
      <c r="AD32" s="245"/>
      <c r="AE32" s="245"/>
      <c r="AF32" s="245"/>
      <c r="AG32" s="245"/>
      <c r="AH32" s="245"/>
      <c r="AI32" s="245"/>
      <c r="AJ32" s="245"/>
      <c r="AK32" s="245"/>
      <c r="AL32" s="245"/>
      <c r="AM32" s="245"/>
      <c r="AN32" s="245"/>
      <c r="AO32" s="245"/>
      <c r="AP32" s="245"/>
      <c r="AQ32" s="149"/>
      <c r="AR32" s="274"/>
      <c r="AS32" s="285"/>
      <c r="AT32" s="285"/>
      <c r="AU32" s="298" t="s">
        <v>15</v>
      </c>
      <c r="AV32" s="298"/>
      <c r="AW32" s="298"/>
      <c r="AX32" s="298"/>
      <c r="AY32" s="298"/>
      <c r="AZ32" s="298"/>
      <c r="BA32" s="298"/>
      <c r="BB32" s="313"/>
      <c r="BC32" s="326" t="s">
        <v>205</v>
      </c>
      <c r="BD32" s="336"/>
      <c r="BE32" s="336"/>
      <c r="BF32" s="336"/>
      <c r="BG32" s="336"/>
      <c r="BH32" s="336"/>
      <c r="BI32" s="336"/>
      <c r="BJ32" s="336"/>
      <c r="BK32" s="356"/>
      <c r="BL32" s="359"/>
      <c r="BM32" s="360"/>
      <c r="BN32" s="360"/>
      <c r="BO32" s="360"/>
      <c r="BP32" s="360"/>
      <c r="BQ32" s="360"/>
      <c r="BR32" s="360"/>
      <c r="BS32" s="360"/>
      <c r="BT32" s="360"/>
      <c r="BU32" s="360"/>
      <c r="BV32" s="360"/>
      <c r="BW32" s="360"/>
      <c r="BX32" s="360"/>
      <c r="BY32" s="360"/>
      <c r="BZ32" s="360"/>
      <c r="CA32" s="360"/>
      <c r="CB32" s="360"/>
      <c r="CC32" s="360"/>
      <c r="CD32" s="360"/>
      <c r="CE32" s="286"/>
      <c r="CF32" s="286"/>
      <c r="CG32" s="388"/>
      <c r="CH32" s="149"/>
      <c r="DW32" s="392"/>
    </row>
    <row r="33" spans="1:127" ht="14.25" customHeight="1">
      <c r="A33" s="151"/>
      <c r="B33" s="155"/>
      <c r="C33" s="155"/>
      <c r="D33" s="177" t="s">
        <v>134</v>
      </c>
      <c r="E33" s="185"/>
      <c r="F33" s="185"/>
      <c r="G33" s="185"/>
      <c r="H33" s="185"/>
      <c r="I33" s="185"/>
      <c r="J33" s="185"/>
      <c r="K33" s="185"/>
      <c r="L33" s="185"/>
      <c r="M33" s="185"/>
      <c r="N33" s="181"/>
      <c r="O33" s="218" t="s">
        <v>104</v>
      </c>
      <c r="P33" s="166"/>
      <c r="Q33" s="166"/>
      <c r="R33" s="229"/>
      <c r="S33" s="234">
        <f>ROUNDDOWN(AL21,1)</f>
        <v>10.199999999999999</v>
      </c>
      <c r="T33" s="234"/>
      <c r="U33" s="234"/>
      <c r="V33" s="234"/>
      <c r="W33" s="234"/>
      <c r="X33" s="242" t="s">
        <v>178</v>
      </c>
      <c r="Y33" s="246"/>
      <c r="Z33" s="246"/>
      <c r="AA33" s="246"/>
      <c r="AB33" s="246"/>
      <c r="AC33" s="246"/>
      <c r="AD33" s="246"/>
      <c r="AE33" s="246"/>
      <c r="AF33" s="246"/>
      <c r="AG33" s="246"/>
      <c r="AH33" s="246"/>
      <c r="AI33" s="246"/>
      <c r="AJ33" s="246"/>
      <c r="AK33" s="246"/>
      <c r="AL33" s="246"/>
      <c r="AM33" s="246"/>
      <c r="AN33" s="246"/>
      <c r="AO33" s="246"/>
      <c r="AP33" s="246"/>
      <c r="AQ33" s="149"/>
      <c r="AR33" s="274"/>
      <c r="AS33" s="285"/>
      <c r="AT33" s="285"/>
      <c r="AU33" s="298"/>
      <c r="AV33" s="298"/>
      <c r="AW33" s="298"/>
      <c r="AX33" s="298"/>
      <c r="AY33" s="298"/>
      <c r="AZ33" s="298"/>
      <c r="BA33" s="298"/>
      <c r="BB33" s="313"/>
      <c r="BC33" s="327"/>
      <c r="BD33" s="337"/>
      <c r="BE33" s="337"/>
      <c r="BF33" s="337"/>
      <c r="BG33" s="337"/>
      <c r="BH33" s="337"/>
      <c r="BI33" s="337"/>
      <c r="BJ33" s="337"/>
      <c r="BK33" s="357"/>
      <c r="BL33" s="359"/>
      <c r="BM33" s="360"/>
      <c r="BN33" s="360"/>
      <c r="BO33" s="360"/>
      <c r="BP33" s="360"/>
      <c r="BQ33" s="360"/>
      <c r="BR33" s="360"/>
      <c r="BS33" s="360"/>
      <c r="BT33" s="360"/>
      <c r="BU33" s="360"/>
      <c r="BV33" s="360"/>
      <c r="BW33" s="360"/>
      <c r="BX33" s="360"/>
      <c r="BY33" s="360"/>
      <c r="BZ33" s="360"/>
      <c r="CA33" s="360"/>
      <c r="CB33" s="360"/>
      <c r="CC33" s="360"/>
      <c r="CD33" s="360"/>
      <c r="CE33" s="286"/>
      <c r="CF33" s="286"/>
      <c r="CG33" s="388"/>
      <c r="CH33" s="149"/>
      <c r="DW33" s="392"/>
    </row>
    <row r="34" spans="1:127" ht="14.25" customHeight="1">
      <c r="A34" s="151"/>
      <c r="B34" s="155"/>
      <c r="C34" s="155"/>
      <c r="D34" s="178"/>
      <c r="E34" s="178"/>
      <c r="F34" s="178"/>
      <c r="G34" s="178"/>
      <c r="H34" s="178"/>
      <c r="I34" s="178"/>
      <c r="J34" s="178"/>
      <c r="K34" s="178"/>
      <c r="L34" s="178"/>
      <c r="M34" s="178"/>
      <c r="N34" s="206"/>
      <c r="O34" s="187"/>
      <c r="P34" s="167"/>
      <c r="Q34" s="167"/>
      <c r="R34" s="165"/>
      <c r="S34" s="235"/>
      <c r="T34" s="235"/>
      <c r="U34" s="235"/>
      <c r="V34" s="235"/>
      <c r="W34" s="235"/>
      <c r="X34" s="240"/>
      <c r="Y34" s="244"/>
      <c r="Z34" s="244"/>
      <c r="AA34" s="244"/>
      <c r="AB34" s="244"/>
      <c r="AC34" s="244"/>
      <c r="AD34" s="244"/>
      <c r="AE34" s="244"/>
      <c r="AF34" s="244"/>
      <c r="AG34" s="244"/>
      <c r="AH34" s="244"/>
      <c r="AI34" s="244"/>
      <c r="AJ34" s="244"/>
      <c r="AK34" s="244"/>
      <c r="AL34" s="244"/>
      <c r="AM34" s="244"/>
      <c r="AN34" s="244"/>
      <c r="AO34" s="244"/>
      <c r="AP34" s="244"/>
      <c r="AQ34" s="149"/>
      <c r="AR34" s="274"/>
      <c r="AS34" s="285"/>
      <c r="AT34" s="285"/>
      <c r="AU34" s="298" t="s">
        <v>60</v>
      </c>
      <c r="AV34" s="298"/>
      <c r="AW34" s="298"/>
      <c r="AX34" s="298"/>
      <c r="AY34" s="298"/>
      <c r="AZ34" s="298"/>
      <c r="BA34" s="298"/>
      <c r="BB34" s="298"/>
      <c r="BC34" s="328" t="s">
        <v>260</v>
      </c>
      <c r="BD34" s="338"/>
      <c r="BE34" s="338"/>
      <c r="BF34" s="338"/>
      <c r="BG34" s="341" t="s">
        <v>259</v>
      </c>
      <c r="BH34" s="341"/>
      <c r="BI34" s="341"/>
      <c r="BJ34" s="341"/>
      <c r="BK34" s="358" t="s">
        <v>98</v>
      </c>
      <c r="BL34" s="341" t="s">
        <v>243</v>
      </c>
      <c r="BM34" s="341"/>
      <c r="BN34" s="341"/>
      <c r="BO34" s="341"/>
      <c r="BP34" s="358" t="s">
        <v>98</v>
      </c>
      <c r="BQ34" s="370" t="s">
        <v>243</v>
      </c>
      <c r="BR34" s="370"/>
      <c r="BS34" s="370"/>
      <c r="BT34" s="370"/>
      <c r="BU34" s="370"/>
      <c r="BV34" s="370"/>
      <c r="BW34" s="370"/>
      <c r="BX34" s="370"/>
      <c r="BY34" s="370"/>
      <c r="BZ34" s="370"/>
      <c r="CA34" s="370"/>
      <c r="CB34" s="370"/>
      <c r="CC34" s="370"/>
      <c r="CD34" s="379"/>
      <c r="CE34" s="286"/>
      <c r="CF34" s="286"/>
      <c r="CG34" s="388"/>
      <c r="CH34" s="149"/>
      <c r="DW34" s="392"/>
    </row>
    <row r="35" spans="1:127" ht="14.25" customHeight="1">
      <c r="A35" s="151"/>
      <c r="B35" s="156"/>
      <c r="C35" s="156"/>
      <c r="D35" s="179"/>
      <c r="E35" s="179"/>
      <c r="F35" s="179"/>
      <c r="G35" s="179"/>
      <c r="H35" s="179"/>
      <c r="I35" s="179"/>
      <c r="J35" s="179"/>
      <c r="K35" s="179"/>
      <c r="L35" s="179"/>
      <c r="M35" s="179"/>
      <c r="N35" s="179"/>
      <c r="O35" s="179"/>
      <c r="P35" s="179"/>
      <c r="Q35" s="179"/>
      <c r="R35" s="179"/>
      <c r="S35" s="179"/>
      <c r="T35" s="179"/>
      <c r="U35" s="179"/>
      <c r="V35" s="179"/>
      <c r="W35" s="179"/>
      <c r="X35" s="179"/>
      <c r="Y35" s="179"/>
      <c r="Z35" s="179"/>
      <c r="AA35" s="179"/>
      <c r="AB35" s="179"/>
      <c r="AC35" s="179"/>
      <c r="AD35" s="179"/>
      <c r="AE35" s="179"/>
      <c r="AF35" s="179"/>
      <c r="AG35" s="179"/>
      <c r="AH35" s="179"/>
      <c r="AI35" s="179"/>
      <c r="AJ35" s="179"/>
      <c r="AK35" s="179"/>
      <c r="AL35" s="179"/>
      <c r="AM35" s="156"/>
      <c r="AN35" s="156"/>
      <c r="AO35" s="156"/>
      <c r="AP35" s="269"/>
      <c r="AQ35" s="149"/>
      <c r="AR35" s="274"/>
      <c r="AS35" s="285"/>
      <c r="AT35" s="285"/>
      <c r="AU35" s="298"/>
      <c r="AV35" s="298"/>
      <c r="AW35" s="298"/>
      <c r="AX35" s="298"/>
      <c r="AY35" s="298"/>
      <c r="AZ35" s="298"/>
      <c r="BA35" s="298"/>
      <c r="BB35" s="298"/>
      <c r="BC35" s="297" t="s">
        <v>85</v>
      </c>
      <c r="BD35" s="305"/>
      <c r="BE35" s="305"/>
      <c r="BF35" s="305"/>
      <c r="BG35" s="342" t="s">
        <v>153</v>
      </c>
      <c r="BH35" s="344"/>
      <c r="BI35" s="344"/>
      <c r="BJ35" s="344"/>
      <c r="BK35" s="344"/>
      <c r="BL35" s="344"/>
      <c r="BM35" s="344"/>
      <c r="BN35" s="344"/>
      <c r="BO35" s="344"/>
      <c r="BP35" s="344"/>
      <c r="BQ35" s="344"/>
      <c r="BR35" s="344"/>
      <c r="BS35" s="344"/>
      <c r="BT35" s="344"/>
      <c r="BU35" s="344"/>
      <c r="BV35" s="344"/>
      <c r="BW35" s="344"/>
      <c r="BX35" s="344"/>
      <c r="BY35" s="344"/>
      <c r="BZ35" s="344"/>
      <c r="CA35" s="344"/>
      <c r="CB35" s="344"/>
      <c r="CC35" s="344"/>
      <c r="CD35" s="380"/>
      <c r="CE35" s="286"/>
      <c r="CF35" s="286"/>
      <c r="CG35" s="388"/>
      <c r="CH35" s="149"/>
      <c r="DW35" s="392"/>
    </row>
    <row r="36" spans="1:127" ht="14.25" customHeight="1">
      <c r="A36" s="151"/>
      <c r="B36" s="160" t="s">
        <v>46</v>
      </c>
      <c r="C36" s="160"/>
      <c r="D36" s="160"/>
      <c r="E36" s="160"/>
      <c r="F36" s="160"/>
      <c r="G36" s="160"/>
      <c r="H36" s="160"/>
      <c r="I36" s="160"/>
      <c r="J36" s="160"/>
      <c r="K36" s="160"/>
      <c r="L36" s="208">
        <f>L37+L39+L41</f>
        <v>3550000</v>
      </c>
      <c r="M36" s="208"/>
      <c r="N36" s="208"/>
      <c r="O36" s="208"/>
      <c r="P36" s="208"/>
      <c r="Q36" s="208"/>
      <c r="R36" s="208"/>
      <c r="S36" s="208"/>
      <c r="T36" s="208"/>
      <c r="U36" s="208"/>
      <c r="V36" s="208"/>
      <c r="W36" s="236" t="s">
        <v>34</v>
      </c>
      <c r="X36" s="236"/>
      <c r="Y36" s="236"/>
      <c r="Z36" s="236"/>
      <c r="AA36" s="236"/>
      <c r="AB36" s="236"/>
      <c r="AC36" s="208">
        <f>ROUNDDOWN((L37+L39)*0.1,0)</f>
        <v>300000</v>
      </c>
      <c r="AD36" s="208"/>
      <c r="AE36" s="208"/>
      <c r="AF36" s="208"/>
      <c r="AG36" s="208"/>
      <c r="AH36" s="250" t="s">
        <v>12</v>
      </c>
      <c r="AI36" s="252"/>
      <c r="AJ36" s="179"/>
      <c r="AK36" s="250"/>
      <c r="AL36" s="250"/>
      <c r="AM36" s="250"/>
      <c r="AN36" s="250"/>
      <c r="AO36" s="250"/>
      <c r="AP36" s="269"/>
      <c r="AQ36" s="149"/>
      <c r="AR36" s="274"/>
      <c r="AS36" s="285"/>
      <c r="AT36" s="285"/>
      <c r="AU36" s="299"/>
      <c r="AV36" s="299"/>
      <c r="AW36" s="299"/>
      <c r="AX36" s="299"/>
      <c r="AY36" s="299"/>
      <c r="AZ36" s="299"/>
      <c r="BA36" s="299"/>
      <c r="BB36" s="299"/>
      <c r="BC36" s="329"/>
      <c r="BD36" s="329"/>
      <c r="BE36" s="329"/>
      <c r="BF36" s="329"/>
      <c r="BG36" s="329"/>
      <c r="BH36" s="329"/>
      <c r="BI36" s="329"/>
      <c r="BJ36" s="329"/>
      <c r="BK36" s="329"/>
      <c r="BL36" s="329"/>
      <c r="BM36" s="329"/>
      <c r="BN36" s="329"/>
      <c r="BO36" s="329"/>
      <c r="BP36" s="329"/>
      <c r="BQ36" s="329"/>
      <c r="BR36" s="329"/>
      <c r="BS36" s="329"/>
      <c r="BT36" s="329"/>
      <c r="BU36" s="377"/>
      <c r="BV36" s="377"/>
      <c r="BW36" s="377"/>
      <c r="BX36" s="377"/>
      <c r="BY36" s="377"/>
      <c r="BZ36" s="377"/>
      <c r="CA36" s="377"/>
      <c r="CB36" s="377"/>
      <c r="CC36" s="377"/>
      <c r="CD36" s="377"/>
      <c r="CE36" s="286"/>
      <c r="CF36" s="286"/>
      <c r="CG36" s="388"/>
      <c r="CH36" s="149"/>
      <c r="DW36" s="392"/>
    </row>
    <row r="37" spans="1:127" ht="14.25" customHeight="1">
      <c r="A37" s="151"/>
      <c r="B37" s="161"/>
      <c r="C37" s="161"/>
      <c r="D37" s="180" t="s">
        <v>133</v>
      </c>
      <c r="E37" s="173"/>
      <c r="F37" s="173"/>
      <c r="G37" s="173"/>
      <c r="H37" s="173"/>
      <c r="I37" s="173"/>
      <c r="J37" s="173"/>
      <c r="K37" s="173"/>
      <c r="L37" s="209">
        <f>ROUND('①見積書（みほん）'!AE37*1.1,-1)</f>
        <v>1630000</v>
      </c>
      <c r="M37" s="209"/>
      <c r="N37" s="209"/>
      <c r="O37" s="209"/>
      <c r="P37" s="209"/>
      <c r="Q37" s="209"/>
      <c r="R37" s="230" t="s">
        <v>18</v>
      </c>
      <c r="S37" s="230"/>
      <c r="T37" s="230"/>
      <c r="U37" s="230"/>
      <c r="V37" s="230"/>
      <c r="W37" s="237"/>
      <c r="X37" s="243" t="s">
        <v>14</v>
      </c>
      <c r="Y37" s="247"/>
      <c r="Z37" s="247"/>
      <c r="AA37" s="247"/>
      <c r="AB37" s="247"/>
      <c r="AC37" s="247"/>
      <c r="AD37" s="247"/>
      <c r="AE37" s="247"/>
      <c r="AF37" s="247"/>
      <c r="AG37" s="247"/>
      <c r="AH37" s="247"/>
      <c r="AI37" s="247"/>
      <c r="AJ37" s="247"/>
      <c r="AK37" s="247"/>
      <c r="AL37" s="247"/>
      <c r="AM37" s="247"/>
      <c r="AN37" s="247"/>
      <c r="AO37" s="247"/>
      <c r="AP37" s="272"/>
      <c r="AQ37" s="149"/>
      <c r="AR37" s="274"/>
      <c r="AS37" s="282" t="s">
        <v>6</v>
      </c>
      <c r="AT37" s="282"/>
      <c r="AU37" s="282"/>
      <c r="AV37" s="282"/>
      <c r="AW37" s="282"/>
      <c r="AX37" s="282"/>
      <c r="AY37" s="282"/>
      <c r="AZ37" s="282"/>
      <c r="BA37" s="282"/>
      <c r="BB37" s="282"/>
      <c r="BC37" s="330" t="s">
        <v>249</v>
      </c>
      <c r="BD37" s="287"/>
      <c r="BE37" s="285"/>
      <c r="BF37" s="285"/>
      <c r="BG37" s="285"/>
      <c r="BH37" s="285"/>
      <c r="BI37" s="285"/>
      <c r="BJ37" s="285"/>
      <c r="BK37" s="285"/>
      <c r="BL37" s="285"/>
      <c r="BM37" s="285"/>
      <c r="BN37" s="285"/>
      <c r="BO37" s="285"/>
      <c r="BP37" s="369"/>
      <c r="BQ37" s="369"/>
      <c r="BR37" s="369"/>
      <c r="BS37" s="369"/>
      <c r="BT37" s="369"/>
      <c r="BU37" s="285"/>
      <c r="BV37" s="285"/>
      <c r="BW37" s="285"/>
      <c r="BX37" s="285"/>
      <c r="BY37" s="285"/>
      <c r="BZ37" s="285"/>
      <c r="CA37" s="285"/>
      <c r="CB37" s="285"/>
      <c r="CC37" s="285"/>
      <c r="CD37" s="285"/>
      <c r="CE37" s="286"/>
      <c r="CF37" s="286"/>
      <c r="CG37" s="388"/>
      <c r="CH37" s="149"/>
      <c r="DW37" s="392"/>
    </row>
    <row r="38" spans="1:127" ht="14.25" customHeight="1">
      <c r="A38" s="151"/>
      <c r="B38" s="155"/>
      <c r="C38" s="155"/>
      <c r="D38" s="181"/>
      <c r="E38" s="186"/>
      <c r="F38" s="186"/>
      <c r="G38" s="186"/>
      <c r="H38" s="186"/>
      <c r="I38" s="186"/>
      <c r="J38" s="186"/>
      <c r="K38" s="186"/>
      <c r="L38" s="210"/>
      <c r="M38" s="210"/>
      <c r="N38" s="210"/>
      <c r="O38" s="210"/>
      <c r="P38" s="210"/>
      <c r="Q38" s="210"/>
      <c r="R38" s="186"/>
      <c r="S38" s="186"/>
      <c r="T38" s="186"/>
      <c r="U38" s="186"/>
      <c r="V38" s="186"/>
      <c r="W38" s="238"/>
      <c r="X38" s="243"/>
      <c r="Y38" s="247"/>
      <c r="Z38" s="247"/>
      <c r="AA38" s="247"/>
      <c r="AB38" s="247"/>
      <c r="AC38" s="247"/>
      <c r="AD38" s="247"/>
      <c r="AE38" s="247"/>
      <c r="AF38" s="247"/>
      <c r="AG38" s="247"/>
      <c r="AH38" s="247"/>
      <c r="AI38" s="247"/>
      <c r="AJ38" s="247"/>
      <c r="AK38" s="247"/>
      <c r="AL38" s="247"/>
      <c r="AM38" s="247"/>
      <c r="AN38" s="247"/>
      <c r="AO38" s="247"/>
      <c r="AP38" s="272"/>
      <c r="AQ38" s="149"/>
      <c r="AR38" s="274"/>
      <c r="AS38" s="287"/>
      <c r="AT38" s="287"/>
      <c r="AU38" s="287"/>
      <c r="AV38" s="287"/>
      <c r="AW38" s="287"/>
      <c r="AX38" s="287"/>
      <c r="AY38" s="287"/>
      <c r="AZ38" s="287"/>
      <c r="BA38" s="287"/>
      <c r="BB38" s="287"/>
      <c r="BC38" s="287"/>
      <c r="BD38" s="287"/>
      <c r="BE38" s="287"/>
      <c r="BF38" s="287"/>
      <c r="BG38" s="287"/>
      <c r="BH38" s="287"/>
      <c r="BI38" s="283" t="s">
        <v>248</v>
      </c>
      <c r="BJ38" s="283"/>
      <c r="BK38" s="283"/>
      <c r="BL38" s="283"/>
      <c r="BM38" s="283"/>
      <c r="BN38" s="283"/>
      <c r="BO38" s="283"/>
      <c r="BP38" s="283"/>
      <c r="BQ38" s="283"/>
      <c r="BR38" s="283"/>
      <c r="BS38" s="283"/>
      <c r="BT38" s="283"/>
      <c r="BU38" s="283"/>
      <c r="BV38" s="283"/>
      <c r="BW38" s="283"/>
      <c r="BX38" s="283"/>
      <c r="BY38" s="283"/>
      <c r="BZ38" s="283"/>
      <c r="CA38" s="283"/>
      <c r="CB38" s="283"/>
      <c r="CC38" s="283"/>
      <c r="CD38" s="283"/>
      <c r="CE38" s="283"/>
      <c r="CF38" s="283"/>
      <c r="CG38" s="312"/>
      <c r="CH38" s="149"/>
      <c r="DW38" s="392"/>
    </row>
    <row r="39" spans="1:127" ht="14.25" customHeight="1">
      <c r="A39" s="151"/>
      <c r="B39" s="155"/>
      <c r="C39" s="155"/>
      <c r="D39" s="180" t="s">
        <v>134</v>
      </c>
      <c r="E39" s="173"/>
      <c r="F39" s="173"/>
      <c r="G39" s="173"/>
      <c r="H39" s="173"/>
      <c r="I39" s="173"/>
      <c r="J39" s="173"/>
      <c r="K39" s="173"/>
      <c r="L39" s="209">
        <f>ROUND('①見積書（みほん）'!AE57*1.1,-1)</f>
        <v>1370000</v>
      </c>
      <c r="M39" s="209"/>
      <c r="N39" s="209"/>
      <c r="O39" s="209"/>
      <c r="P39" s="209"/>
      <c r="Q39" s="209"/>
      <c r="R39" s="173" t="s">
        <v>18</v>
      </c>
      <c r="S39" s="173"/>
      <c r="T39" s="173"/>
      <c r="U39" s="173"/>
      <c r="V39" s="173"/>
      <c r="W39" s="239"/>
      <c r="X39" s="243"/>
      <c r="Y39" s="247"/>
      <c r="Z39" s="247"/>
      <c r="AA39" s="247"/>
      <c r="AB39" s="247"/>
      <c r="AC39" s="247"/>
      <c r="AD39" s="247"/>
      <c r="AE39" s="247"/>
      <c r="AF39" s="247"/>
      <c r="AG39" s="247"/>
      <c r="AH39" s="247"/>
      <c r="AI39" s="247"/>
      <c r="AJ39" s="247"/>
      <c r="AK39" s="247"/>
      <c r="AL39" s="247"/>
      <c r="AM39" s="247"/>
      <c r="AN39" s="247"/>
      <c r="AO39" s="247"/>
      <c r="AP39" s="272"/>
      <c r="AQ39" s="149"/>
      <c r="AR39" s="274"/>
      <c r="AS39" s="288"/>
      <c r="AT39" s="288"/>
      <c r="AU39" s="288"/>
      <c r="AV39" s="288"/>
      <c r="AW39" s="288"/>
      <c r="AX39" s="288"/>
      <c r="AY39" s="288"/>
      <c r="AZ39" s="288"/>
      <c r="BA39" s="288"/>
      <c r="BB39" s="288"/>
      <c r="BC39" s="288"/>
      <c r="BD39" s="288"/>
      <c r="BE39" s="288"/>
      <c r="BF39" s="288"/>
      <c r="BG39" s="288"/>
      <c r="BH39" s="288"/>
      <c r="BI39" s="350"/>
      <c r="BJ39" s="350"/>
      <c r="BK39" s="350"/>
      <c r="BL39" s="350"/>
      <c r="BM39" s="350"/>
      <c r="BN39" s="350"/>
      <c r="BO39" s="350"/>
      <c r="BP39" s="350"/>
      <c r="BQ39" s="350"/>
      <c r="BR39" s="350"/>
      <c r="BS39" s="350"/>
      <c r="BT39" s="350"/>
      <c r="BU39" s="350"/>
      <c r="BV39" s="350"/>
      <c r="BW39" s="350"/>
      <c r="BX39" s="350"/>
      <c r="BY39" s="350"/>
      <c r="BZ39" s="350"/>
      <c r="CA39" s="350"/>
      <c r="CB39" s="350"/>
      <c r="CC39" s="350"/>
      <c r="CD39" s="350"/>
      <c r="CE39" s="350"/>
      <c r="CF39" s="350"/>
      <c r="CG39" s="312"/>
      <c r="CH39" s="149"/>
      <c r="DW39" s="392"/>
    </row>
    <row r="40" spans="1:127" ht="14.25" customHeight="1">
      <c r="A40" s="151"/>
      <c r="B40" s="155"/>
      <c r="C40" s="155"/>
      <c r="D40" s="181"/>
      <c r="E40" s="186"/>
      <c r="F40" s="186"/>
      <c r="G40" s="186"/>
      <c r="H40" s="186"/>
      <c r="I40" s="186"/>
      <c r="J40" s="186"/>
      <c r="K40" s="186"/>
      <c r="L40" s="210"/>
      <c r="M40" s="210"/>
      <c r="N40" s="210"/>
      <c r="O40" s="210"/>
      <c r="P40" s="210"/>
      <c r="Q40" s="210"/>
      <c r="R40" s="186"/>
      <c r="S40" s="186"/>
      <c r="T40" s="186"/>
      <c r="U40" s="186"/>
      <c r="V40" s="186"/>
      <c r="W40" s="238"/>
      <c r="X40" s="243"/>
      <c r="Y40" s="247"/>
      <c r="Z40" s="247"/>
      <c r="AA40" s="247"/>
      <c r="AB40" s="247"/>
      <c r="AC40" s="247"/>
      <c r="AD40" s="247"/>
      <c r="AE40" s="247"/>
      <c r="AF40" s="247"/>
      <c r="AG40" s="247"/>
      <c r="AH40" s="247"/>
      <c r="AI40" s="247"/>
      <c r="AJ40" s="247"/>
      <c r="AK40" s="247"/>
      <c r="AL40" s="247"/>
      <c r="AM40" s="247"/>
      <c r="AN40" s="247"/>
      <c r="AO40" s="247"/>
      <c r="AP40" s="272"/>
      <c r="AQ40" s="149"/>
      <c r="AR40" s="279"/>
      <c r="AS40" s="288"/>
      <c r="AT40" s="288"/>
      <c r="AU40" s="288"/>
      <c r="AV40" s="288"/>
      <c r="AW40" s="288"/>
      <c r="AX40" s="288"/>
      <c r="AY40" s="288"/>
      <c r="AZ40" s="288"/>
      <c r="BA40" s="288"/>
      <c r="BB40" s="288"/>
      <c r="BC40" s="288"/>
      <c r="BD40" s="288"/>
      <c r="BE40" s="288"/>
      <c r="BF40" s="288"/>
      <c r="BG40" s="288"/>
      <c r="BH40" s="288"/>
      <c r="BI40" s="350"/>
      <c r="BJ40" s="350"/>
      <c r="BK40" s="350"/>
      <c r="BL40" s="350"/>
      <c r="BM40" s="350"/>
      <c r="BN40" s="350"/>
      <c r="BO40" s="350"/>
      <c r="BP40" s="350"/>
      <c r="BQ40" s="350"/>
      <c r="BR40" s="350"/>
      <c r="BS40" s="350"/>
      <c r="BT40" s="350"/>
      <c r="BU40" s="350"/>
      <c r="BV40" s="350"/>
      <c r="BW40" s="350"/>
      <c r="BX40" s="350"/>
      <c r="BY40" s="350"/>
      <c r="BZ40" s="350"/>
      <c r="CA40" s="350"/>
      <c r="CB40" s="350"/>
      <c r="CC40" s="350"/>
      <c r="CD40" s="350"/>
      <c r="CE40" s="350"/>
      <c r="CF40" s="350"/>
      <c r="CG40" s="312"/>
      <c r="CH40" s="149"/>
      <c r="DW40" s="392"/>
    </row>
    <row r="41" spans="1:127" ht="14.25" customHeight="1">
      <c r="A41" s="151"/>
      <c r="B41" s="155"/>
      <c r="C41" s="155"/>
      <c r="D41" s="178" t="s">
        <v>245</v>
      </c>
      <c r="E41" s="178"/>
      <c r="F41" s="178"/>
      <c r="G41" s="178"/>
      <c r="H41" s="178"/>
      <c r="I41" s="178"/>
      <c r="J41" s="178"/>
      <c r="K41" s="206"/>
      <c r="L41" s="211">
        <f>ROUND('①見積書（みほん）'!AE59*1.1,-1)</f>
        <v>550000</v>
      </c>
      <c r="M41" s="212"/>
      <c r="N41" s="212"/>
      <c r="O41" s="212"/>
      <c r="P41" s="212"/>
      <c r="Q41" s="223"/>
      <c r="R41" s="187" t="s">
        <v>247</v>
      </c>
      <c r="S41" s="167"/>
      <c r="T41" s="167"/>
      <c r="U41" s="167"/>
      <c r="V41" s="167"/>
      <c r="W41" s="167"/>
      <c r="X41" s="243"/>
      <c r="Y41" s="247"/>
      <c r="Z41" s="247"/>
      <c r="AA41" s="247"/>
      <c r="AB41" s="247"/>
      <c r="AC41" s="247"/>
      <c r="AD41" s="247"/>
      <c r="AE41" s="247"/>
      <c r="AF41" s="247"/>
      <c r="AG41" s="247"/>
      <c r="AH41" s="247"/>
      <c r="AI41" s="247"/>
      <c r="AJ41" s="247"/>
      <c r="AK41" s="247"/>
      <c r="AL41" s="247"/>
      <c r="AM41" s="247"/>
      <c r="AN41" s="247"/>
      <c r="AO41" s="247"/>
      <c r="AP41" s="272"/>
      <c r="AQ41" s="149"/>
      <c r="AR41" s="280"/>
      <c r="AS41" s="149"/>
      <c r="AT41" s="149"/>
      <c r="AU41" s="149"/>
      <c r="AV41" s="149"/>
      <c r="AW41" s="149"/>
      <c r="AX41" s="149"/>
      <c r="AY41" s="149"/>
      <c r="AZ41" s="149"/>
      <c r="BA41" s="149"/>
      <c r="BB41" s="149"/>
      <c r="BC41" s="149"/>
      <c r="BD41" s="149"/>
      <c r="BE41" s="149"/>
      <c r="BF41" s="149"/>
      <c r="BG41" s="149"/>
      <c r="BH41" s="149"/>
      <c r="BI41" s="149"/>
      <c r="BJ41" s="149"/>
      <c r="BK41" s="149"/>
      <c r="BL41" s="149"/>
      <c r="BM41" s="149"/>
      <c r="BN41" s="149"/>
      <c r="BO41" s="149"/>
      <c r="BP41" s="149"/>
      <c r="BQ41" s="149"/>
      <c r="BR41" s="149"/>
      <c r="BS41" s="149"/>
      <c r="BT41" s="149"/>
      <c r="BU41" s="149"/>
      <c r="BV41" s="149"/>
      <c r="BW41" s="149"/>
      <c r="BX41" s="149"/>
      <c r="BY41" s="149"/>
      <c r="BZ41" s="149"/>
      <c r="CA41" s="149"/>
      <c r="CB41" s="149"/>
      <c r="CC41" s="149"/>
      <c r="CD41" s="149"/>
      <c r="CE41" s="149"/>
      <c r="CF41" s="149"/>
      <c r="CG41" s="149"/>
      <c r="CH41" s="149"/>
      <c r="DW41" s="392"/>
    </row>
    <row r="42" spans="1:127" ht="14.25" customHeight="1">
      <c r="A42" s="151"/>
      <c r="B42" s="155"/>
      <c r="C42" s="155"/>
      <c r="D42" s="178"/>
      <c r="E42" s="178"/>
      <c r="F42" s="178"/>
      <c r="G42" s="178"/>
      <c r="H42" s="178"/>
      <c r="I42" s="178"/>
      <c r="J42" s="178"/>
      <c r="K42" s="206"/>
      <c r="L42" s="211"/>
      <c r="M42" s="212"/>
      <c r="N42" s="212"/>
      <c r="O42" s="212"/>
      <c r="P42" s="212"/>
      <c r="Q42" s="223"/>
      <c r="R42" s="187"/>
      <c r="S42" s="167"/>
      <c r="T42" s="167"/>
      <c r="U42" s="167"/>
      <c r="V42" s="167"/>
      <c r="W42" s="167"/>
      <c r="X42" s="243"/>
      <c r="Y42" s="247"/>
      <c r="Z42" s="247"/>
      <c r="AA42" s="247"/>
      <c r="AB42" s="247"/>
      <c r="AC42" s="247"/>
      <c r="AD42" s="247"/>
      <c r="AE42" s="247"/>
      <c r="AF42" s="247"/>
      <c r="AG42" s="247"/>
      <c r="AH42" s="247"/>
      <c r="AI42" s="247"/>
      <c r="AJ42" s="247"/>
      <c r="AK42" s="247"/>
      <c r="AL42" s="247"/>
      <c r="AM42" s="247"/>
      <c r="AN42" s="247"/>
      <c r="AO42" s="247"/>
      <c r="AP42" s="272"/>
      <c r="AQ42" s="149"/>
      <c r="AR42" s="280"/>
      <c r="AS42" s="149"/>
      <c r="AT42" s="149"/>
      <c r="AU42" s="149"/>
      <c r="AV42" s="149"/>
      <c r="AW42" s="149"/>
      <c r="AX42" s="149"/>
      <c r="AY42" s="149"/>
      <c r="AZ42" s="149"/>
      <c r="BA42" s="149"/>
      <c r="BB42" s="149"/>
      <c r="BC42" s="149"/>
      <c r="BD42" s="149"/>
      <c r="BE42" s="149"/>
      <c r="BF42" s="149"/>
      <c r="BG42" s="149"/>
      <c r="BH42" s="149"/>
      <c r="BI42" s="149"/>
      <c r="BJ42" s="149"/>
      <c r="BK42" s="149"/>
      <c r="BL42" s="149"/>
      <c r="BM42" s="149"/>
      <c r="BN42" s="149"/>
      <c r="BO42" s="149"/>
      <c r="BP42" s="149"/>
      <c r="BQ42" s="149"/>
      <c r="BR42" s="149"/>
      <c r="BS42" s="149"/>
      <c r="BT42" s="149"/>
      <c r="BU42" s="149"/>
      <c r="BV42" s="149"/>
      <c r="BW42" s="149"/>
      <c r="BX42" s="149"/>
      <c r="BY42" s="149"/>
      <c r="BZ42" s="149"/>
      <c r="CA42" s="149"/>
      <c r="CB42" s="149"/>
      <c r="CC42" s="149"/>
      <c r="CD42" s="149"/>
      <c r="CE42" s="149"/>
      <c r="CF42" s="149"/>
      <c r="CG42" s="149"/>
      <c r="CH42" s="149"/>
      <c r="DW42" s="392"/>
    </row>
    <row r="43" spans="1:127" ht="14.25" customHeight="1">
      <c r="A43" s="149"/>
      <c r="B43" s="149"/>
      <c r="C43" s="149"/>
      <c r="D43" s="149"/>
      <c r="E43" s="149"/>
      <c r="F43" s="149"/>
      <c r="G43" s="149"/>
      <c r="H43" s="149"/>
      <c r="I43" s="149"/>
      <c r="J43" s="149"/>
      <c r="K43" s="149"/>
      <c r="L43" s="149"/>
      <c r="M43" s="149"/>
      <c r="N43" s="149"/>
      <c r="O43" s="149"/>
      <c r="P43" s="149"/>
      <c r="Q43" s="149"/>
      <c r="R43" s="149"/>
      <c r="S43" s="149"/>
      <c r="T43" s="149"/>
      <c r="U43" s="149"/>
      <c r="V43" s="149"/>
      <c r="W43" s="149"/>
      <c r="X43" s="149"/>
      <c r="Y43" s="149"/>
      <c r="Z43" s="149"/>
      <c r="AA43" s="149"/>
      <c r="AB43" s="149"/>
      <c r="AC43" s="149"/>
      <c r="AD43" s="149"/>
      <c r="AE43" s="149"/>
      <c r="AF43" s="149"/>
      <c r="AG43" s="149"/>
      <c r="AH43" s="149"/>
      <c r="AI43" s="149"/>
      <c r="AJ43" s="149"/>
      <c r="AK43" s="149"/>
      <c r="AL43" s="149"/>
      <c r="AM43" s="149"/>
      <c r="AN43" s="149"/>
      <c r="AO43" s="149"/>
      <c r="AP43" s="149"/>
      <c r="AQ43" s="149"/>
      <c r="AR43" s="149"/>
      <c r="AS43" s="149"/>
      <c r="AT43" s="149"/>
      <c r="AU43" s="149"/>
      <c r="AV43" s="149"/>
      <c r="AW43" s="149"/>
      <c r="AX43" s="149"/>
      <c r="AY43" s="149"/>
      <c r="AZ43" s="149"/>
      <c r="BA43" s="149"/>
      <c r="BB43" s="149"/>
      <c r="BC43" s="149"/>
      <c r="BD43" s="149"/>
      <c r="BE43" s="149"/>
      <c r="BF43" s="149"/>
      <c r="BG43" s="149"/>
      <c r="BH43" s="149"/>
      <c r="BI43" s="149"/>
      <c r="BJ43" s="149"/>
      <c r="BK43" s="149"/>
      <c r="BL43" s="149"/>
      <c r="BM43" s="149"/>
      <c r="BN43" s="149"/>
      <c r="BO43" s="149"/>
      <c r="BP43" s="149"/>
      <c r="BQ43" s="149"/>
      <c r="BR43" s="149"/>
      <c r="BS43" s="149"/>
      <c r="BT43" s="149"/>
      <c r="BU43" s="149"/>
      <c r="BV43" s="149"/>
      <c r="BW43" s="149"/>
      <c r="BX43" s="149"/>
      <c r="BY43" s="149"/>
      <c r="BZ43" s="149"/>
      <c r="CA43" s="149"/>
      <c r="CB43" s="149"/>
      <c r="CC43" s="149"/>
      <c r="CD43" s="149"/>
      <c r="CE43" s="149"/>
      <c r="CF43" s="149"/>
      <c r="CG43" s="149"/>
      <c r="CH43" s="149"/>
      <c r="DW43" s="392"/>
    </row>
    <row r="44" spans="1:127" ht="14.25" customHeight="1">
      <c r="A44" s="149"/>
      <c r="B44" s="149"/>
      <c r="C44" s="149"/>
      <c r="D44" s="149"/>
      <c r="E44" s="149"/>
      <c r="F44" s="149"/>
      <c r="G44" s="149"/>
      <c r="H44" s="149"/>
      <c r="I44" s="149"/>
      <c r="J44" s="149"/>
      <c r="K44" s="149"/>
      <c r="L44" s="149"/>
      <c r="M44" s="149"/>
      <c r="N44" s="149"/>
      <c r="O44" s="149"/>
      <c r="P44" s="149"/>
      <c r="Q44" s="149"/>
      <c r="R44" s="149"/>
      <c r="S44" s="149"/>
      <c r="T44" s="149"/>
      <c r="U44" s="149"/>
      <c r="V44" s="149"/>
      <c r="W44" s="149"/>
      <c r="X44" s="149"/>
      <c r="Y44" s="149"/>
      <c r="Z44" s="149"/>
      <c r="AA44" s="149"/>
      <c r="AB44" s="149"/>
      <c r="AC44" s="149"/>
      <c r="AD44" s="149"/>
      <c r="AE44" s="149"/>
      <c r="AF44" s="149"/>
      <c r="AG44" s="149"/>
      <c r="AH44" s="149"/>
      <c r="AI44" s="149"/>
      <c r="AJ44" s="149"/>
      <c r="AK44" s="149"/>
      <c r="AL44" s="149"/>
      <c r="AM44" s="149"/>
      <c r="AN44" s="149"/>
      <c r="AO44" s="149"/>
      <c r="AP44" s="149"/>
      <c r="AQ44" s="149"/>
      <c r="AR44" s="149"/>
      <c r="AS44" s="149"/>
      <c r="AT44" s="149"/>
      <c r="AU44" s="149"/>
      <c r="AV44" s="149"/>
      <c r="AW44" s="149"/>
      <c r="AX44" s="149"/>
      <c r="AY44" s="149"/>
      <c r="AZ44" s="149"/>
      <c r="BA44" s="149"/>
      <c r="BB44" s="149"/>
      <c r="BC44" s="149"/>
      <c r="BD44" s="149"/>
      <c r="BE44" s="149"/>
      <c r="BF44" s="149"/>
      <c r="BG44" s="149"/>
      <c r="BH44" s="149"/>
      <c r="BI44" s="149"/>
      <c r="BJ44" s="149"/>
      <c r="BK44" s="149"/>
      <c r="BL44" s="149"/>
      <c r="BM44" s="149"/>
      <c r="BN44" s="149"/>
      <c r="BO44" s="149"/>
      <c r="BP44" s="149"/>
      <c r="BQ44" s="149"/>
      <c r="BR44" s="149"/>
      <c r="BS44" s="149"/>
      <c r="BT44" s="149"/>
      <c r="BU44" s="149"/>
      <c r="BV44" s="149"/>
      <c r="BW44" s="149"/>
      <c r="BX44" s="149"/>
      <c r="BY44" s="149"/>
      <c r="BZ44" s="149"/>
      <c r="CA44" s="149"/>
      <c r="CB44" s="149"/>
      <c r="CC44" s="149"/>
      <c r="CD44" s="149"/>
      <c r="CE44" s="149"/>
      <c r="CF44" s="149"/>
      <c r="CG44" s="149"/>
      <c r="CH44" s="149"/>
      <c r="DW44" s="392"/>
    </row>
    <row r="45" spans="1:127" ht="14.25" customHeight="1"/>
    <row r="46" spans="1:127" ht="14.25" customHeight="1"/>
    <row r="47" spans="1:127" ht="14.25" customHeight="1"/>
    <row r="48" spans="1:127" ht="14.25" customHeight="1"/>
  </sheetData>
  <mergeCells count="152">
    <mergeCell ref="AS3:BB3"/>
    <mergeCell ref="BC3:BM3"/>
    <mergeCell ref="BN3:BS3"/>
    <mergeCell ref="B6:G6"/>
    <mergeCell ref="D7:H7"/>
    <mergeCell ref="I7:P7"/>
    <mergeCell ref="AS9:BB9"/>
    <mergeCell ref="BC9:BM9"/>
    <mergeCell ref="BN9:CA9"/>
    <mergeCell ref="D12:H12"/>
    <mergeCell ref="I12:R12"/>
    <mergeCell ref="D15:H15"/>
    <mergeCell ref="I15:M15"/>
    <mergeCell ref="N15:P15"/>
    <mergeCell ref="Q15:R15"/>
    <mergeCell ref="S15:V15"/>
    <mergeCell ref="W15:X15"/>
    <mergeCell ref="Y15:AB15"/>
    <mergeCell ref="AS15:BE15"/>
    <mergeCell ref="D17:J17"/>
    <mergeCell ref="K17:AI17"/>
    <mergeCell ref="AL17:AO17"/>
    <mergeCell ref="D18:J18"/>
    <mergeCell ref="K18:AI18"/>
    <mergeCell ref="AJ18:AK18"/>
    <mergeCell ref="AL18:AO18"/>
    <mergeCell ref="D19:J19"/>
    <mergeCell ref="K19:AI19"/>
    <mergeCell ref="AJ19:AK19"/>
    <mergeCell ref="AL19:AO19"/>
    <mergeCell ref="AS19:BE19"/>
    <mergeCell ref="K20:AI20"/>
    <mergeCell ref="D21:J21"/>
    <mergeCell ref="K21:AI21"/>
    <mergeCell ref="AJ21:AK21"/>
    <mergeCell ref="AL21:AO21"/>
    <mergeCell ref="D22:AP22"/>
    <mergeCell ref="B23:N23"/>
    <mergeCell ref="B27:N27"/>
    <mergeCell ref="D28:H28"/>
    <mergeCell ref="I28:P28"/>
    <mergeCell ref="B30:N30"/>
    <mergeCell ref="BC30:BF30"/>
    <mergeCell ref="BG30:BJ30"/>
    <mergeCell ref="BL30:BO30"/>
    <mergeCell ref="BQ30:BT30"/>
    <mergeCell ref="BC31:BF31"/>
    <mergeCell ref="BG31:BJ31"/>
    <mergeCell ref="BL31:BO31"/>
    <mergeCell ref="BQ31:BT31"/>
    <mergeCell ref="BC34:BF34"/>
    <mergeCell ref="BG34:BJ34"/>
    <mergeCell ref="BL34:BO34"/>
    <mergeCell ref="BQ34:CD34"/>
    <mergeCell ref="BC35:BF35"/>
    <mergeCell ref="BG35:CD35"/>
    <mergeCell ref="B36:K36"/>
    <mergeCell ref="L36:V36"/>
    <mergeCell ref="W36:AB36"/>
    <mergeCell ref="AC36:AG36"/>
    <mergeCell ref="B2:AP5"/>
    <mergeCell ref="AS4:AT5"/>
    <mergeCell ref="AU4:BB5"/>
    <mergeCell ref="BC4:BH5"/>
    <mergeCell ref="BI4:BN5"/>
    <mergeCell ref="BO4:CG7"/>
    <mergeCell ref="AA6:AD7"/>
    <mergeCell ref="AE6:AO7"/>
    <mergeCell ref="AU6:BB7"/>
    <mergeCell ref="BC6:BH7"/>
    <mergeCell ref="BI6:BN7"/>
    <mergeCell ref="CK6:DA7"/>
    <mergeCell ref="DB6:DJ7"/>
    <mergeCell ref="D8:H9"/>
    <mergeCell ref="I8:AO9"/>
    <mergeCell ref="CK8:DA9"/>
    <mergeCell ref="DB8:DJ9"/>
    <mergeCell ref="I10:AO11"/>
    <mergeCell ref="AS10:AT11"/>
    <mergeCell ref="AU10:BB11"/>
    <mergeCell ref="BC10:BH11"/>
    <mergeCell ref="BI10:BN11"/>
    <mergeCell ref="BO10:CG13"/>
    <mergeCell ref="CK10:DA11"/>
    <mergeCell ref="DB10:DJ11"/>
    <mergeCell ref="DK10:DV11"/>
    <mergeCell ref="AU12:BB13"/>
    <mergeCell ref="BC12:BH13"/>
    <mergeCell ref="BI12:BN13"/>
    <mergeCell ref="CK12:DA13"/>
    <mergeCell ref="DB12:DJ13"/>
    <mergeCell ref="D13:H14"/>
    <mergeCell ref="I13:R14"/>
    <mergeCell ref="CK14:DA15"/>
    <mergeCell ref="DB14:DJ15"/>
    <mergeCell ref="AU16:AW17"/>
    <mergeCell ref="AX16:AY17"/>
    <mergeCell ref="AZ16:BA17"/>
    <mergeCell ref="BB16:BC17"/>
    <mergeCell ref="BD16:BE17"/>
    <mergeCell ref="BF16:BG17"/>
    <mergeCell ref="BH16:BI17"/>
    <mergeCell ref="BJ16:CG17"/>
    <mergeCell ref="CK16:DA17"/>
    <mergeCell ref="DB16:DJ17"/>
    <mergeCell ref="CX18:DV19"/>
    <mergeCell ref="AU20:AW21"/>
    <mergeCell ref="AX20:AY21"/>
    <mergeCell ref="AZ20:BA21"/>
    <mergeCell ref="BB20:BC21"/>
    <mergeCell ref="BD20:BE21"/>
    <mergeCell ref="BF20:BG21"/>
    <mergeCell ref="BH20:BI21"/>
    <mergeCell ref="BJ20:CG21"/>
    <mergeCell ref="D24:H25"/>
    <mergeCell ref="I24:M25"/>
    <mergeCell ref="N24:P25"/>
    <mergeCell ref="Q24:R25"/>
    <mergeCell ref="S24:AK25"/>
    <mergeCell ref="AL24:AM25"/>
    <mergeCell ref="AN24:AO25"/>
    <mergeCell ref="AU24:BB25"/>
    <mergeCell ref="BC24:CD25"/>
    <mergeCell ref="AU26:BB27"/>
    <mergeCell ref="BC26:CD27"/>
    <mergeCell ref="AU28:BB29"/>
    <mergeCell ref="BC28:CD29"/>
    <mergeCell ref="AU30:BB31"/>
    <mergeCell ref="BU30:CD31"/>
    <mergeCell ref="D31:N32"/>
    <mergeCell ref="O31:R32"/>
    <mergeCell ref="S31:W32"/>
    <mergeCell ref="X31:AP32"/>
    <mergeCell ref="AU32:BB33"/>
    <mergeCell ref="BC32:BK33"/>
    <mergeCell ref="BL32:CD33"/>
    <mergeCell ref="D33:N34"/>
    <mergeCell ref="O33:R34"/>
    <mergeCell ref="S33:W34"/>
    <mergeCell ref="X33:AP34"/>
    <mergeCell ref="AU34:BB35"/>
    <mergeCell ref="D37:K38"/>
    <mergeCell ref="L37:Q38"/>
    <mergeCell ref="R37:W38"/>
    <mergeCell ref="X37:AP42"/>
    <mergeCell ref="BI38:CG40"/>
    <mergeCell ref="D39:K40"/>
    <mergeCell ref="L39:Q40"/>
    <mergeCell ref="R39:W40"/>
    <mergeCell ref="D41:K42"/>
    <mergeCell ref="L41:Q42"/>
    <mergeCell ref="R41:W42"/>
  </mergeCells>
  <phoneticPr fontId="5" type="Hiragana"/>
  <dataValidations count="4">
    <dataValidation imeMode="hiragana" allowBlank="1" showDropDown="0" showInputMessage="1" showErrorMessage="1" sqref="BC32:BK33 BC24:CD29 I12:R14 S24:AK25"/>
    <dataValidation imeMode="halfAlpha" allowBlank="1" showDropDown="0" showInputMessage="1" showErrorMessage="1" sqref="BF20:BG21 BF16 AX16 BB16 AX20:AY21 BB20:BC21 BQ30:BT31 BL30:BO31 BG30:BJ31 BL34 BG34:BG35 BQ34 L39 L37 S33 AN24:AO25 N15 S15 AL18:AL19 AL21 K21 K18:K19"/>
    <dataValidation type="list" allowBlank="1" showDropDown="0" showInputMessage="1" showErrorMessage="1" sqref="N24">
      <formula1>"北勢,員弁,大安,藤原"</formula1>
    </dataValidation>
    <dataValidation type="list" allowBlank="1" showDropDown="0" showInputMessage="1" showErrorMessage="1" sqref="I28">
      <formula1>"１　既存建物,２　新築建物,３　建売住宅"</formula1>
    </dataValidation>
  </dataValidations>
  <hyperlinks>
    <hyperlink ref="BG35" r:id="rId1"/>
  </hyperlinks>
  <pageMargins left="0.7" right="0.7" top="0.75" bottom="0.75" header="0.3" footer="0.3"/>
  <pageSetup paperSize="9" scale="96" fitToWidth="1" fitToHeight="1" orientation="portrait" usePrinterDefaults="1" r:id="rId2"/>
  <drawing r:id="rId3"/>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1"/>
  </sheetPr>
  <dimension ref="A2:CM49"/>
  <sheetViews>
    <sheetView view="pageBreakPreview" zoomScale="85" zoomScaleNormal="70" zoomScaleSheetLayoutView="85" workbookViewId="0">
      <selection activeCell="CD29" sqref="CD29:CI31"/>
    </sheetView>
  </sheetViews>
  <sheetFormatPr defaultRowHeight="13.5"/>
  <cols>
    <col min="1" max="94" width="3.25" style="446" customWidth="1"/>
    <col min="95" max="16384" width="9" style="446" customWidth="1"/>
  </cols>
  <sheetData>
    <row r="1" spans="1:91" ht="36.75" customHeight="1"/>
    <row r="2" spans="1:91" ht="19.5" customHeight="1">
      <c r="A2" s="447" t="s">
        <v>54</v>
      </c>
      <c r="B2" s="448"/>
      <c r="C2" s="448"/>
      <c r="D2" s="448"/>
      <c r="E2" s="448"/>
      <c r="F2" s="448"/>
      <c r="G2" s="448"/>
      <c r="H2" s="448"/>
      <c r="I2" s="448"/>
      <c r="J2" s="448"/>
      <c r="K2" s="448"/>
      <c r="L2" s="448"/>
      <c r="M2" s="448"/>
      <c r="N2" s="448"/>
      <c r="O2" s="448"/>
      <c r="P2" s="448"/>
      <c r="Q2" s="448"/>
      <c r="R2" s="448"/>
      <c r="S2" s="448"/>
      <c r="T2" s="448"/>
      <c r="U2" s="448"/>
      <c r="V2" s="448"/>
      <c r="W2" s="448"/>
      <c r="X2" s="448"/>
      <c r="Y2" s="448"/>
      <c r="Z2" s="448"/>
      <c r="AA2" s="448"/>
      <c r="AB2" s="448"/>
      <c r="AC2" s="448"/>
      <c r="AD2" s="448"/>
      <c r="AE2" s="448"/>
      <c r="AF2" s="448"/>
      <c r="AG2" s="448"/>
      <c r="AH2" s="448"/>
      <c r="AI2" s="448"/>
      <c r="AJ2" s="448"/>
      <c r="AK2" s="448"/>
      <c r="AL2" s="448"/>
      <c r="AM2" s="448"/>
      <c r="AN2" s="448"/>
      <c r="AO2" s="448"/>
      <c r="AP2" s="448"/>
      <c r="AQ2" s="448"/>
      <c r="AR2" s="448"/>
      <c r="AS2" s="448"/>
      <c r="AT2" s="448"/>
      <c r="AU2" s="448"/>
      <c r="AV2" s="448"/>
      <c r="AW2" s="448"/>
      <c r="AX2" s="448"/>
      <c r="AY2" s="448"/>
      <c r="AZ2" s="448"/>
      <c r="BA2" s="448"/>
      <c r="BB2" s="448"/>
      <c r="BC2" s="448"/>
      <c r="BD2" s="448"/>
      <c r="BE2" s="448"/>
      <c r="BF2" s="448"/>
      <c r="BG2" s="449"/>
      <c r="BH2" s="449"/>
      <c r="BI2" s="449"/>
      <c r="BJ2" s="449"/>
      <c r="BK2" s="449"/>
      <c r="BL2" s="449"/>
      <c r="BM2" s="449"/>
      <c r="BN2" s="449"/>
      <c r="BO2" s="449"/>
      <c r="BP2" s="449"/>
      <c r="BQ2" s="449"/>
      <c r="BR2" s="449"/>
      <c r="BS2" s="449"/>
      <c r="BT2" s="449"/>
      <c r="BU2" s="449"/>
      <c r="BV2" s="449"/>
      <c r="BW2" s="449"/>
      <c r="BX2" s="449"/>
      <c r="BY2" s="449"/>
      <c r="BZ2" s="449"/>
      <c r="CA2" s="449"/>
      <c r="CB2" s="449"/>
      <c r="CC2" s="449"/>
      <c r="CD2" s="449"/>
      <c r="CE2" s="449"/>
      <c r="CF2" s="449"/>
      <c r="CG2" s="449"/>
      <c r="CH2" s="449"/>
      <c r="CI2" s="449"/>
      <c r="CJ2" s="449"/>
      <c r="CK2" s="449"/>
      <c r="CL2" s="449"/>
      <c r="CM2" s="449"/>
    </row>
    <row r="3" spans="1:91" ht="20.100000000000001" customHeight="1">
      <c r="A3" s="448"/>
      <c r="B3" s="449"/>
      <c r="C3" s="449"/>
      <c r="D3" s="449"/>
      <c r="E3" s="449"/>
      <c r="F3" s="449"/>
      <c r="G3" s="449"/>
      <c r="H3" s="449"/>
      <c r="I3" s="449"/>
      <c r="J3" s="449"/>
      <c r="K3" s="449"/>
      <c r="L3" s="449"/>
      <c r="M3" s="449"/>
      <c r="N3" s="449"/>
      <c r="O3" s="449"/>
      <c r="P3" s="449"/>
      <c r="Q3" s="449"/>
      <c r="R3" s="449"/>
      <c r="S3" s="449"/>
      <c r="T3" s="449"/>
      <c r="U3" s="449"/>
      <c r="V3" s="449"/>
      <c r="W3" s="484">
        <f>IF('②入力フォーム'!AE6="","年　月　日",'②入力フォーム'!AE6)</f>
        <v>46171</v>
      </c>
      <c r="X3" s="484"/>
      <c r="Y3" s="484"/>
      <c r="Z3" s="484"/>
      <c r="AA3" s="484"/>
      <c r="AB3" s="484"/>
      <c r="AC3" s="485"/>
      <c r="AD3" s="449"/>
      <c r="AE3" s="448"/>
      <c r="AF3" s="499" t="s">
        <v>29</v>
      </c>
      <c r="AG3" s="499"/>
      <c r="AH3" s="499"/>
      <c r="AI3" s="499"/>
      <c r="AJ3" s="499"/>
      <c r="AK3" s="499"/>
      <c r="AL3" s="499"/>
      <c r="AM3" s="499"/>
      <c r="AN3" s="455" t="s">
        <v>0</v>
      </c>
      <c r="AO3" s="455"/>
      <c r="AP3" s="455"/>
      <c r="AQ3" s="455"/>
      <c r="AR3" s="455"/>
      <c r="AS3" s="455"/>
      <c r="AT3" s="515" t="str">
        <f>IF('②入力フォーム'!BC24="","",'②入力フォーム'!BC24)</f>
        <v>有限会社いなべ設備工業</v>
      </c>
      <c r="AU3" s="515"/>
      <c r="AV3" s="515"/>
      <c r="AW3" s="515"/>
      <c r="AX3" s="515"/>
      <c r="AY3" s="515"/>
      <c r="AZ3" s="515"/>
      <c r="BA3" s="515"/>
      <c r="BB3" s="515"/>
      <c r="BC3" s="515"/>
      <c r="BD3" s="515"/>
      <c r="BE3" s="518"/>
      <c r="BF3" s="449"/>
      <c r="BG3" s="449"/>
      <c r="BH3" s="526"/>
      <c r="BI3" s="526"/>
      <c r="BJ3" s="526"/>
      <c r="BK3" s="526"/>
      <c r="BL3" s="449"/>
      <c r="BM3" s="449"/>
      <c r="BN3" s="449"/>
      <c r="BO3" s="449"/>
      <c r="BP3" s="449"/>
      <c r="BQ3" s="449"/>
      <c r="BR3" s="449"/>
      <c r="BS3" s="449"/>
      <c r="BT3" s="449"/>
      <c r="BU3" s="449"/>
      <c r="BV3" s="449"/>
      <c r="BW3" s="449"/>
      <c r="BX3" s="449"/>
      <c r="BY3" s="449"/>
      <c r="BZ3" s="449"/>
      <c r="CA3" s="449"/>
      <c r="CB3" s="449"/>
      <c r="CC3" s="449"/>
      <c r="CD3" s="449"/>
      <c r="CE3" s="449"/>
      <c r="CF3" s="449"/>
      <c r="CG3" s="449"/>
      <c r="CH3" s="449"/>
      <c r="CI3" s="449"/>
      <c r="CJ3" s="449"/>
      <c r="CK3" s="449"/>
      <c r="CL3" s="449"/>
      <c r="CM3" s="449"/>
    </row>
    <row r="4" spans="1:91" ht="20.100000000000001" customHeight="1">
      <c r="A4" s="448"/>
      <c r="B4" s="449"/>
      <c r="C4" s="449" t="s">
        <v>69</v>
      </c>
      <c r="D4" s="449"/>
      <c r="E4" s="449"/>
      <c r="F4" s="449"/>
      <c r="G4" s="449"/>
      <c r="H4" s="449"/>
      <c r="I4" s="449"/>
      <c r="J4" s="449"/>
      <c r="K4" s="449"/>
      <c r="L4" s="449"/>
      <c r="M4" s="449"/>
      <c r="N4" s="449"/>
      <c r="O4" s="449"/>
      <c r="P4" s="449"/>
      <c r="Q4" s="449"/>
      <c r="R4" s="449"/>
      <c r="S4" s="449"/>
      <c r="T4" s="449"/>
      <c r="U4" s="449"/>
      <c r="V4" s="449"/>
      <c r="W4" s="449"/>
      <c r="X4" s="449"/>
      <c r="Y4" s="449"/>
      <c r="Z4" s="449"/>
      <c r="AA4" s="449"/>
      <c r="AB4" s="449"/>
      <c r="AC4" s="449"/>
      <c r="AD4" s="449"/>
      <c r="AE4" s="448"/>
      <c r="AF4" s="447"/>
      <c r="AG4" s="447"/>
      <c r="AH4" s="447"/>
      <c r="AI4" s="447"/>
      <c r="AJ4" s="447"/>
      <c r="AK4" s="447"/>
      <c r="AL4" s="447"/>
      <c r="AM4" s="513" t="s">
        <v>91</v>
      </c>
      <c r="AN4" s="513"/>
      <c r="AO4" s="513"/>
      <c r="AP4" s="513"/>
      <c r="AQ4" s="513"/>
      <c r="AR4" s="513"/>
      <c r="AS4" s="513"/>
      <c r="AT4" s="455" t="str">
        <f>IF('②入力フォーム'!BC26="","",'②入力フォーム'!BC26)</f>
        <v>いなべ　花子</v>
      </c>
      <c r="AU4" s="455"/>
      <c r="AV4" s="455"/>
      <c r="AW4" s="455"/>
      <c r="AX4" s="455"/>
      <c r="AY4" s="455"/>
      <c r="AZ4" s="455"/>
      <c r="BA4" s="455"/>
      <c r="BB4" s="455"/>
      <c r="BC4" s="455"/>
      <c r="BD4" s="455"/>
      <c r="BE4" s="455"/>
      <c r="BF4" s="449"/>
      <c r="BG4" s="449"/>
      <c r="BH4" s="526"/>
      <c r="BI4" s="526"/>
      <c r="BJ4" s="526"/>
      <c r="BK4" s="526"/>
      <c r="BL4" s="449"/>
      <c r="BM4" s="449"/>
      <c r="BN4" s="449"/>
      <c r="BO4" s="449"/>
      <c r="BP4" s="449"/>
      <c r="BQ4" s="449"/>
      <c r="BR4" s="449"/>
      <c r="BS4" s="449"/>
      <c r="BT4" s="449"/>
      <c r="BU4" s="449"/>
      <c r="BV4" s="449"/>
      <c r="BW4" s="449"/>
      <c r="BX4" s="449"/>
      <c r="BY4" s="449"/>
      <c r="BZ4" s="449"/>
      <c r="CA4" s="449"/>
      <c r="CB4" s="449"/>
      <c r="CC4" s="449"/>
      <c r="CD4" s="449"/>
      <c r="CE4" s="449"/>
      <c r="CF4" s="449"/>
      <c r="CG4" s="449"/>
      <c r="CH4" s="449"/>
      <c r="CI4" s="449"/>
      <c r="CJ4" s="449"/>
      <c r="CK4" s="449"/>
      <c r="CL4" s="449"/>
      <c r="CM4" s="449"/>
    </row>
    <row r="5" spans="1:91" ht="20.100000000000001" customHeight="1">
      <c r="A5" s="448"/>
      <c r="B5" s="449"/>
      <c r="C5" s="449"/>
      <c r="D5" s="449"/>
      <c r="E5" s="449"/>
      <c r="F5" s="449"/>
      <c r="G5" s="449"/>
      <c r="H5" s="449"/>
      <c r="I5" s="449"/>
      <c r="J5" s="449"/>
      <c r="K5" s="449"/>
      <c r="L5" s="449" t="s">
        <v>51</v>
      </c>
      <c r="M5" s="449"/>
      <c r="N5" s="449"/>
      <c r="O5" s="449"/>
      <c r="P5" s="449"/>
      <c r="Q5" s="449"/>
      <c r="R5" s="449"/>
      <c r="S5" s="449"/>
      <c r="T5" s="449"/>
      <c r="U5" s="449"/>
      <c r="V5" s="449"/>
      <c r="W5" s="449"/>
      <c r="X5" s="449"/>
      <c r="Y5" s="449"/>
      <c r="Z5" s="449"/>
      <c r="AA5" s="449"/>
      <c r="AB5" s="449"/>
      <c r="AC5" s="449"/>
      <c r="AD5" s="449"/>
      <c r="AE5" s="448"/>
      <c r="AF5" s="447"/>
      <c r="AG5" s="447"/>
      <c r="AH5" s="447"/>
      <c r="AI5" s="447"/>
      <c r="AJ5" s="447"/>
      <c r="AK5" s="447"/>
      <c r="AL5" s="447"/>
      <c r="AM5" s="455" t="s">
        <v>4</v>
      </c>
      <c r="AN5" s="455"/>
      <c r="AO5" s="455"/>
      <c r="AP5" s="455"/>
      <c r="AQ5" s="455"/>
      <c r="AR5" s="455"/>
      <c r="AS5" s="455"/>
      <c r="AT5" s="515" t="str">
        <f>IF('②入力フォーム'!BC28="","",'②入力フォーム'!BC28)</f>
        <v>三重県いなべ市北勢町阿下喜31番地</v>
      </c>
      <c r="AU5" s="515"/>
      <c r="AV5" s="515"/>
      <c r="AW5" s="515"/>
      <c r="AX5" s="515"/>
      <c r="AY5" s="515"/>
      <c r="AZ5" s="515"/>
      <c r="BA5" s="515"/>
      <c r="BB5" s="515"/>
      <c r="BC5" s="515"/>
      <c r="BD5" s="515"/>
      <c r="BE5" s="515"/>
      <c r="BF5" s="449"/>
      <c r="BG5" s="524" t="s">
        <v>190</v>
      </c>
      <c r="BH5" s="524"/>
      <c r="BI5" s="524"/>
      <c r="BJ5" s="524"/>
      <c r="BK5" s="524"/>
      <c r="BL5" s="524"/>
      <c r="BM5" s="524"/>
      <c r="BN5" s="524"/>
      <c r="BO5" s="524"/>
      <c r="BP5" s="524"/>
      <c r="BQ5" s="524"/>
      <c r="BR5" s="524"/>
      <c r="BS5" s="524"/>
      <c r="BT5" s="524"/>
      <c r="BU5" s="524"/>
      <c r="BV5" s="524"/>
      <c r="BW5" s="524"/>
      <c r="BX5" s="524"/>
      <c r="BY5" s="524"/>
      <c r="BZ5" s="524"/>
      <c r="CA5" s="524"/>
      <c r="CB5" s="524"/>
      <c r="CC5" s="524"/>
      <c r="CD5" s="524"/>
      <c r="CE5" s="524"/>
      <c r="CF5" s="524"/>
      <c r="CG5" s="524"/>
      <c r="CH5" s="524"/>
      <c r="CI5" s="524"/>
      <c r="CJ5" s="524"/>
      <c r="CK5" s="524"/>
      <c r="CL5" s="524"/>
      <c r="CM5" s="524"/>
    </row>
    <row r="6" spans="1:91" ht="19.5" customHeight="1">
      <c r="A6" s="448"/>
      <c r="B6" s="449"/>
      <c r="C6" s="449"/>
      <c r="D6" s="449"/>
      <c r="E6" s="449"/>
      <c r="F6" s="449"/>
      <c r="G6" s="449"/>
      <c r="H6" s="449"/>
      <c r="I6" s="449"/>
      <c r="J6" s="449"/>
      <c r="K6" s="449"/>
      <c r="L6" s="449"/>
      <c r="M6" s="467" t="s">
        <v>76</v>
      </c>
      <c r="N6" s="467"/>
      <c r="O6" s="467"/>
      <c r="P6" s="455" t="str">
        <f>'②入力フォーム'!I7</f>
        <v>〒511-0498</v>
      </c>
      <c r="Q6" s="455"/>
      <c r="R6" s="455"/>
      <c r="S6" s="455"/>
      <c r="T6" s="455"/>
      <c r="U6" s="455"/>
      <c r="V6" s="455"/>
      <c r="W6" s="455"/>
      <c r="X6" s="455"/>
      <c r="Y6" s="455"/>
      <c r="Z6" s="455"/>
      <c r="AA6" s="455"/>
      <c r="AB6" s="455"/>
      <c r="AC6" s="464"/>
      <c r="AD6" s="447"/>
      <c r="AE6" s="447"/>
      <c r="AF6" s="447"/>
      <c r="AG6" s="447"/>
      <c r="AH6" s="447"/>
      <c r="AI6" s="447"/>
      <c r="AJ6" s="447"/>
      <c r="AK6" s="447"/>
      <c r="AL6" s="447"/>
      <c r="AM6" s="455" t="s">
        <v>93</v>
      </c>
      <c r="AN6" s="455"/>
      <c r="AO6" s="455"/>
      <c r="AP6" s="455"/>
      <c r="AQ6" s="455"/>
      <c r="AR6" s="455"/>
      <c r="AS6" s="455"/>
      <c r="AT6" s="499" t="str">
        <f>'②入力フォーム'!BC30&amp;"　"&amp;'②入力フォーム'!BG30&amp;'②入力フォーム'!BK30&amp;'②入力フォーム'!BL30&amp;'②入力フォーム'!BP30&amp;'②入力フォーム'!BQ30</f>
        <v>ＴＥＬ　0594－86－7812</v>
      </c>
      <c r="AU6" s="499"/>
      <c r="AV6" s="499"/>
      <c r="AW6" s="499"/>
      <c r="AX6" s="499"/>
      <c r="AY6" s="499"/>
      <c r="AZ6" s="499"/>
      <c r="BA6" s="499"/>
      <c r="BB6" s="499"/>
      <c r="BC6" s="499"/>
      <c r="BD6" s="499"/>
      <c r="BE6" s="499"/>
      <c r="BF6" s="449"/>
      <c r="BG6" s="524"/>
      <c r="BH6" s="524"/>
      <c r="BI6" s="524"/>
      <c r="BJ6" s="524"/>
      <c r="BK6" s="524"/>
      <c r="BL6" s="524"/>
      <c r="BM6" s="524"/>
      <c r="BN6" s="524"/>
      <c r="BO6" s="524"/>
      <c r="BP6" s="524"/>
      <c r="BQ6" s="524"/>
      <c r="BR6" s="524"/>
      <c r="BS6" s="524"/>
      <c r="BT6" s="524"/>
      <c r="BU6" s="524"/>
      <c r="BV6" s="524"/>
      <c r="BW6" s="524"/>
      <c r="BX6" s="524"/>
      <c r="BY6" s="524"/>
      <c r="BZ6" s="524"/>
      <c r="CA6" s="524"/>
      <c r="CB6" s="524"/>
      <c r="CC6" s="524"/>
      <c r="CD6" s="524"/>
      <c r="CE6" s="524"/>
      <c r="CF6" s="524"/>
      <c r="CG6" s="524"/>
      <c r="CH6" s="524"/>
      <c r="CI6" s="524"/>
      <c r="CJ6" s="524"/>
      <c r="CK6" s="524"/>
      <c r="CL6" s="524"/>
      <c r="CM6" s="524"/>
    </row>
    <row r="7" spans="1:91" ht="19.5" customHeight="1">
      <c r="A7" s="449"/>
      <c r="B7" s="449"/>
      <c r="C7" s="449"/>
      <c r="D7" s="449"/>
      <c r="E7" s="449"/>
      <c r="F7" s="449"/>
      <c r="G7" s="449"/>
      <c r="H7" s="449"/>
      <c r="I7" s="449"/>
      <c r="J7" s="449"/>
      <c r="K7" s="449"/>
      <c r="L7" s="449"/>
      <c r="M7" s="468" t="s">
        <v>64</v>
      </c>
      <c r="N7" s="468"/>
      <c r="O7" s="468"/>
      <c r="P7" s="472" t="str">
        <f>'②入力フォーム'!I8&amp;IF('②入力フォーム'!I10="","",CHAR(10)&amp;'②入力フォーム'!I10)</f>
        <v>三重県いなべ市北勢町阿下喜●●番地〇〇</v>
      </c>
      <c r="Q7" s="472"/>
      <c r="R7" s="472"/>
      <c r="S7" s="472"/>
      <c r="T7" s="472"/>
      <c r="U7" s="472"/>
      <c r="V7" s="472"/>
      <c r="W7" s="472"/>
      <c r="X7" s="472"/>
      <c r="Y7" s="472"/>
      <c r="Z7" s="472"/>
      <c r="AA7" s="472"/>
      <c r="AB7" s="472"/>
      <c r="AC7" s="486"/>
      <c r="AD7" s="493"/>
      <c r="AE7" s="493"/>
      <c r="AF7" s="493"/>
      <c r="AG7" s="493"/>
      <c r="AH7" s="493"/>
      <c r="AI7" s="493"/>
      <c r="AJ7" s="493"/>
      <c r="AK7" s="493"/>
      <c r="AL7" s="493"/>
      <c r="AM7" s="486"/>
      <c r="AN7" s="486"/>
      <c r="AO7" s="486"/>
      <c r="AP7" s="486"/>
      <c r="AQ7" s="486"/>
      <c r="AR7" s="486"/>
      <c r="AS7" s="486"/>
      <c r="AT7" s="455" t="str">
        <f>'②入力フォーム'!BC31&amp;"　"&amp;'②入力フォーム'!BG31&amp;'②入力フォーム'!BK31&amp;'②入力フォーム'!BL31&amp;'②入力フォーム'!BP31&amp;'②入力フォーム'!BQ31</f>
        <v>ＦＡＸ　0594－86－7862</v>
      </c>
      <c r="AU7" s="455"/>
      <c r="AV7" s="455"/>
      <c r="AW7" s="455"/>
      <c r="AX7" s="455"/>
      <c r="AY7" s="455"/>
      <c r="AZ7" s="455"/>
      <c r="BA7" s="455"/>
      <c r="BB7" s="455"/>
      <c r="BC7" s="455"/>
      <c r="BD7" s="455"/>
      <c r="BE7" s="455"/>
      <c r="BF7" s="449"/>
      <c r="BG7" s="525"/>
      <c r="BH7" s="525"/>
      <c r="BI7" s="525"/>
      <c r="BJ7" s="525"/>
      <c r="BK7" s="525"/>
      <c r="BL7" s="525"/>
      <c r="BM7" s="525"/>
      <c r="BN7" s="525"/>
      <c r="BO7" s="525"/>
      <c r="BP7" s="525"/>
      <c r="BQ7" s="525"/>
      <c r="BR7" s="525"/>
      <c r="BS7" s="525"/>
      <c r="BT7" s="525"/>
      <c r="BU7" s="525"/>
      <c r="BV7" s="525"/>
      <c r="BW7" s="525"/>
      <c r="BX7" s="525"/>
      <c r="BY7" s="525"/>
      <c r="BZ7" s="525"/>
      <c r="CA7" s="525"/>
      <c r="CB7" s="525"/>
      <c r="CC7" s="525"/>
      <c r="CD7" s="525"/>
      <c r="CE7" s="525"/>
      <c r="CF7" s="525"/>
      <c r="CG7" s="525"/>
      <c r="CH7" s="525"/>
      <c r="CI7" s="525"/>
      <c r="CJ7" s="525"/>
      <c r="CK7" s="525"/>
      <c r="CL7" s="525"/>
      <c r="CM7" s="525"/>
    </row>
    <row r="8" spans="1:91" ht="19.5" customHeight="1">
      <c r="A8" s="448"/>
      <c r="B8" s="449"/>
      <c r="C8" s="449"/>
      <c r="D8" s="449"/>
      <c r="E8" s="449"/>
      <c r="F8" s="449"/>
      <c r="G8" s="449"/>
      <c r="H8" s="449"/>
      <c r="I8" s="449"/>
      <c r="J8" s="449"/>
      <c r="K8" s="449"/>
      <c r="L8" s="449"/>
      <c r="M8" s="469"/>
      <c r="N8" s="469"/>
      <c r="O8" s="469"/>
      <c r="P8" s="473"/>
      <c r="Q8" s="473"/>
      <c r="R8" s="473"/>
      <c r="S8" s="473"/>
      <c r="T8" s="473"/>
      <c r="U8" s="473"/>
      <c r="V8" s="473"/>
      <c r="W8" s="473"/>
      <c r="X8" s="473"/>
      <c r="Y8" s="473"/>
      <c r="Z8" s="473"/>
      <c r="AA8" s="473"/>
      <c r="AB8" s="473"/>
      <c r="AC8" s="487"/>
      <c r="AD8" s="494"/>
      <c r="AE8" s="494"/>
      <c r="AF8" s="447"/>
      <c r="AG8" s="447"/>
      <c r="AH8" s="447"/>
      <c r="AI8" s="447"/>
      <c r="AJ8" s="447"/>
      <c r="AK8" s="447"/>
      <c r="AL8" s="447"/>
      <c r="AM8" s="455" t="s">
        <v>210</v>
      </c>
      <c r="AN8" s="455"/>
      <c r="AO8" s="455"/>
      <c r="AP8" s="455"/>
      <c r="AQ8" s="455"/>
      <c r="AR8" s="455"/>
      <c r="AS8" s="455"/>
      <c r="AT8" s="499" t="str">
        <f>IF('②入力フォーム'!BC32="","",'②入力フォーム'!BC32)</f>
        <v>いなべ　次郎</v>
      </c>
      <c r="AU8" s="499"/>
      <c r="AV8" s="499"/>
      <c r="AW8" s="499"/>
      <c r="AX8" s="499"/>
      <c r="AY8" s="499"/>
      <c r="AZ8" s="499"/>
      <c r="BA8" s="499"/>
      <c r="BB8" s="499"/>
      <c r="BC8" s="499"/>
      <c r="BD8" s="499"/>
      <c r="BE8" s="499"/>
      <c r="BF8" s="449"/>
      <c r="BG8" s="449"/>
      <c r="BH8" s="527" t="s">
        <v>199</v>
      </c>
      <c r="BI8" s="527"/>
      <c r="BJ8" s="527"/>
      <c r="BK8" s="527"/>
      <c r="BL8" s="527"/>
      <c r="BM8" s="527"/>
      <c r="BN8" s="527"/>
      <c r="BO8" s="527"/>
      <c r="BP8" s="527"/>
      <c r="BQ8" s="527"/>
      <c r="BR8" s="527"/>
      <c r="BS8" s="527"/>
      <c r="BT8" s="527"/>
      <c r="BU8" s="527"/>
      <c r="BV8" s="527"/>
      <c r="BW8" s="527"/>
      <c r="BX8" s="527"/>
      <c r="BY8" s="527"/>
      <c r="BZ8" s="527"/>
      <c r="CA8" s="527"/>
      <c r="CB8" s="527"/>
      <c r="CC8" s="527"/>
      <c r="CD8" s="527"/>
      <c r="CE8" s="527"/>
      <c r="CF8" s="527"/>
      <c r="CG8" s="527"/>
      <c r="CH8" s="527"/>
      <c r="CI8" s="527"/>
      <c r="CJ8" s="527"/>
      <c r="CK8" s="527"/>
      <c r="CL8" s="527"/>
      <c r="CM8" s="449"/>
    </row>
    <row r="9" spans="1:91" ht="20" customHeight="1">
      <c r="A9" s="448" t="s">
        <v>71</v>
      </c>
      <c r="B9" s="449"/>
      <c r="C9" s="449"/>
      <c r="D9" s="449"/>
      <c r="E9" s="449"/>
      <c r="F9" s="449"/>
      <c r="G9" s="449"/>
      <c r="H9" s="449"/>
      <c r="I9" s="449"/>
      <c r="J9" s="449"/>
      <c r="K9" s="449"/>
      <c r="L9" s="449"/>
      <c r="M9" s="470" t="s">
        <v>72</v>
      </c>
      <c r="N9" s="470"/>
      <c r="O9" s="470"/>
      <c r="P9" s="474" t="str">
        <f>IF('②入力フォーム'!I12="","",'②入力フォーム'!I12)</f>
        <v>いなべ　たろう</v>
      </c>
      <c r="Q9" s="474"/>
      <c r="R9" s="474"/>
      <c r="S9" s="474"/>
      <c r="T9" s="474"/>
      <c r="U9" s="474"/>
      <c r="V9" s="474"/>
      <c r="W9" s="474"/>
      <c r="X9" s="474"/>
      <c r="Y9" s="474"/>
      <c r="Z9" s="474"/>
      <c r="AA9" s="474"/>
      <c r="AB9" s="474"/>
      <c r="AC9" s="488"/>
      <c r="AD9" s="447"/>
      <c r="AE9" s="447"/>
      <c r="AF9" s="447"/>
      <c r="AG9" s="447"/>
      <c r="AH9" s="447"/>
      <c r="AI9" s="447"/>
      <c r="AJ9" s="447"/>
      <c r="AK9" s="447"/>
      <c r="AL9" s="447"/>
      <c r="AM9" s="455" t="s">
        <v>211</v>
      </c>
      <c r="AN9" s="455"/>
      <c r="AO9" s="455"/>
      <c r="AP9" s="455"/>
      <c r="AQ9" s="455"/>
      <c r="AR9" s="455"/>
      <c r="AS9" s="455"/>
      <c r="AT9" s="455" t="str">
        <f>'②入力フォーム'!BC34&amp;"　"&amp;'②入力フォーム'!BG34&amp;'②入力フォーム'!BK34&amp;'②入力フォーム'!BL34&amp;'②入力フォーム'!BP34&amp;'②入力フォーム'!BQ34</f>
        <v>ＴＥＬ　111－1111－1111</v>
      </c>
      <c r="AU9" s="455"/>
      <c r="AV9" s="455"/>
      <c r="AW9" s="455"/>
      <c r="AX9" s="455"/>
      <c r="AY9" s="455"/>
      <c r="AZ9" s="455"/>
      <c r="BA9" s="455"/>
      <c r="BB9" s="455"/>
      <c r="BC9" s="455"/>
      <c r="BD9" s="455"/>
      <c r="BE9" s="455"/>
      <c r="BF9" s="449"/>
      <c r="BG9" s="449"/>
      <c r="BH9" s="527"/>
      <c r="BI9" s="527"/>
      <c r="BJ9" s="527"/>
      <c r="BK9" s="527"/>
      <c r="BL9" s="527"/>
      <c r="BM9" s="527"/>
      <c r="BN9" s="527"/>
      <c r="BO9" s="527"/>
      <c r="BP9" s="527"/>
      <c r="BQ9" s="527"/>
      <c r="BR9" s="527"/>
      <c r="BS9" s="527"/>
      <c r="BT9" s="527"/>
      <c r="BU9" s="527"/>
      <c r="BV9" s="527"/>
      <c r="BW9" s="527"/>
      <c r="BX9" s="527"/>
      <c r="BY9" s="527"/>
      <c r="BZ9" s="527"/>
      <c r="CA9" s="527"/>
      <c r="CB9" s="527"/>
      <c r="CC9" s="527"/>
      <c r="CD9" s="527"/>
      <c r="CE9" s="527"/>
      <c r="CF9" s="527"/>
      <c r="CG9" s="527"/>
      <c r="CH9" s="527"/>
      <c r="CI9" s="527"/>
      <c r="CJ9" s="527"/>
      <c r="CK9" s="527"/>
      <c r="CL9" s="527"/>
      <c r="CM9" s="449"/>
    </row>
    <row r="10" spans="1:91" ht="20.100000000000001" customHeight="1">
      <c r="A10" s="448"/>
      <c r="B10" s="449"/>
      <c r="C10" s="449"/>
      <c r="D10" s="449"/>
      <c r="E10" s="449"/>
      <c r="F10" s="449"/>
      <c r="G10" s="449"/>
      <c r="H10" s="449"/>
      <c r="I10" s="449"/>
      <c r="J10" s="449"/>
      <c r="K10" s="449"/>
      <c r="L10" s="449"/>
      <c r="M10" s="452" t="s">
        <v>172</v>
      </c>
      <c r="N10" s="452"/>
      <c r="O10" s="452"/>
      <c r="P10" s="475" t="str">
        <f>IF('②入力フォーム'!I13="","",'②入力フォーム'!I13)</f>
        <v>員弁　太郎</v>
      </c>
      <c r="Q10" s="475"/>
      <c r="R10" s="475"/>
      <c r="S10" s="475"/>
      <c r="T10" s="475"/>
      <c r="U10" s="475"/>
      <c r="V10" s="475"/>
      <c r="W10" s="475"/>
      <c r="X10" s="475"/>
      <c r="Y10" s="475"/>
      <c r="Z10" s="475"/>
      <c r="AA10" s="475"/>
      <c r="AB10" s="475"/>
      <c r="AC10" s="475"/>
      <c r="AD10" s="447"/>
      <c r="AE10" s="447"/>
      <c r="AF10" s="447"/>
      <c r="AG10" s="447"/>
      <c r="AH10" s="447"/>
      <c r="AI10" s="447"/>
      <c r="AJ10" s="447"/>
      <c r="AK10" s="447"/>
      <c r="AL10" s="447"/>
      <c r="AM10" s="455" t="s">
        <v>212</v>
      </c>
      <c r="AN10" s="455"/>
      <c r="AO10" s="455"/>
      <c r="AP10" s="455"/>
      <c r="AQ10" s="455"/>
      <c r="AR10" s="455"/>
      <c r="AS10" s="455"/>
      <c r="AT10" s="455" t="str">
        <f>'②入力フォーム'!BG35&amp;'②入力フォーム'!BK35&amp;'②入力フォーム'!BL35&amp;'②入力フォーム'!BP35&amp;'②入力フォーム'!BQ35</f>
        <v>k-seisaku@city.inabe.mie.jp</v>
      </c>
      <c r="AU10" s="455"/>
      <c r="AV10" s="455"/>
      <c r="AW10" s="455"/>
      <c r="AX10" s="455"/>
      <c r="AY10" s="455"/>
      <c r="AZ10" s="455"/>
      <c r="BA10" s="455"/>
      <c r="BB10" s="455"/>
      <c r="BC10" s="455"/>
      <c r="BD10" s="455"/>
      <c r="BE10" s="455"/>
      <c r="BF10" s="449"/>
      <c r="BG10" s="449"/>
      <c r="BH10" s="527"/>
      <c r="BI10" s="527"/>
      <c r="BJ10" s="527"/>
      <c r="BK10" s="527"/>
      <c r="BL10" s="527"/>
      <c r="BM10" s="527"/>
      <c r="BN10" s="527"/>
      <c r="BO10" s="527"/>
      <c r="BP10" s="527"/>
      <c r="BQ10" s="527"/>
      <c r="BR10" s="527"/>
      <c r="BS10" s="527"/>
      <c r="BT10" s="527"/>
      <c r="BU10" s="527"/>
      <c r="BV10" s="527"/>
      <c r="BW10" s="527"/>
      <c r="BX10" s="527"/>
      <c r="BY10" s="527"/>
      <c r="BZ10" s="527"/>
      <c r="CA10" s="527"/>
      <c r="CB10" s="527"/>
      <c r="CC10" s="527"/>
      <c r="CD10" s="527"/>
      <c r="CE10" s="527"/>
      <c r="CF10" s="527"/>
      <c r="CG10" s="527"/>
      <c r="CH10" s="527"/>
      <c r="CI10" s="527"/>
      <c r="CJ10" s="527"/>
      <c r="CK10" s="527"/>
      <c r="CL10" s="527"/>
      <c r="CM10" s="449"/>
    </row>
    <row r="11" spans="1:91" ht="20.100000000000001" customHeight="1">
      <c r="A11" s="449"/>
      <c r="B11" s="449"/>
      <c r="C11" s="449"/>
      <c r="D11" s="449"/>
      <c r="E11" s="449"/>
      <c r="F11" s="449"/>
      <c r="G11" s="449"/>
      <c r="H11" s="449"/>
      <c r="I11" s="449"/>
      <c r="J11" s="449"/>
      <c r="K11" s="449"/>
      <c r="L11" s="449"/>
      <c r="M11" s="469"/>
      <c r="N11" s="469"/>
      <c r="O11" s="469"/>
      <c r="P11" s="476"/>
      <c r="Q11" s="476"/>
      <c r="R11" s="476"/>
      <c r="S11" s="476"/>
      <c r="T11" s="476"/>
      <c r="U11" s="476"/>
      <c r="V11" s="476"/>
      <c r="W11" s="476"/>
      <c r="X11" s="476"/>
      <c r="Y11" s="476"/>
      <c r="Z11" s="476"/>
      <c r="AA11" s="476"/>
      <c r="AB11" s="476"/>
      <c r="AC11" s="475"/>
      <c r="AD11" s="447"/>
      <c r="AE11" s="447"/>
      <c r="AF11" s="447"/>
      <c r="AG11" s="447"/>
      <c r="AH11" s="447"/>
      <c r="AI11" s="447"/>
      <c r="AJ11" s="447"/>
      <c r="AK11" s="447"/>
      <c r="AL11" s="447"/>
      <c r="AM11" s="452"/>
      <c r="AN11" s="452"/>
      <c r="AO11" s="452"/>
      <c r="AP11" s="452"/>
      <c r="AQ11" s="452"/>
      <c r="AR11" s="452"/>
      <c r="AS11" s="452"/>
      <c r="AT11" s="464"/>
      <c r="AU11" s="464"/>
      <c r="AV11" s="464"/>
      <c r="AW11" s="464"/>
      <c r="AX11" s="464"/>
      <c r="AY11" s="464"/>
      <c r="AZ11" s="464"/>
      <c r="BA11" s="464"/>
      <c r="BB11" s="464"/>
      <c r="BC11" s="464"/>
      <c r="BD11" s="464"/>
      <c r="BE11" s="464"/>
      <c r="BF11" s="449"/>
      <c r="BG11" s="449"/>
      <c r="BH11" s="527"/>
      <c r="BI11" s="527"/>
      <c r="BJ11" s="527"/>
      <c r="BK11" s="527"/>
      <c r="BL11" s="527"/>
      <c r="BM11" s="527"/>
      <c r="BN11" s="527"/>
      <c r="BO11" s="527"/>
      <c r="BP11" s="527"/>
      <c r="BQ11" s="527"/>
      <c r="BR11" s="527"/>
      <c r="BS11" s="527"/>
      <c r="BT11" s="527"/>
      <c r="BU11" s="527"/>
      <c r="BV11" s="527"/>
      <c r="BW11" s="527"/>
      <c r="BX11" s="527"/>
      <c r="BY11" s="527"/>
      <c r="BZ11" s="527"/>
      <c r="CA11" s="527"/>
      <c r="CB11" s="527"/>
      <c r="CC11" s="527"/>
      <c r="CD11" s="527"/>
      <c r="CE11" s="527"/>
      <c r="CF11" s="527"/>
      <c r="CG11" s="527"/>
      <c r="CH11" s="527"/>
      <c r="CI11" s="527"/>
      <c r="CJ11" s="527"/>
      <c r="CK11" s="527"/>
      <c r="CL11" s="527"/>
      <c r="CM11" s="449"/>
    </row>
    <row r="12" spans="1:91" ht="20.100000000000001" customHeight="1">
      <c r="A12" s="448"/>
      <c r="B12" s="449"/>
      <c r="C12" s="449"/>
      <c r="D12" s="449"/>
      <c r="E12" s="449"/>
      <c r="F12" s="449"/>
      <c r="G12" s="449"/>
      <c r="H12" s="449"/>
      <c r="I12" s="449"/>
      <c r="J12" s="449"/>
      <c r="K12" s="449"/>
      <c r="L12" s="449"/>
      <c r="M12" s="471" t="s">
        <v>78</v>
      </c>
      <c r="N12" s="471"/>
      <c r="O12" s="471"/>
      <c r="P12" s="477" t="str">
        <f>'②入力フォーム'!N15&amp;'②入力フォーム'!Q15&amp;'②入力フォーム'!S15&amp;'②入力フォーム'!W15&amp;'②入力フォーム'!Y15</f>
        <v>123－4567－8910</v>
      </c>
      <c r="Q12" s="477"/>
      <c r="R12" s="477"/>
      <c r="S12" s="477"/>
      <c r="T12" s="477"/>
      <c r="U12" s="477"/>
      <c r="V12" s="477"/>
      <c r="W12" s="477"/>
      <c r="X12" s="477"/>
      <c r="Y12" s="477"/>
      <c r="Z12" s="477"/>
      <c r="AA12" s="477"/>
      <c r="AB12" s="477"/>
      <c r="AC12" s="489"/>
      <c r="AD12" s="449"/>
      <c r="AE12" s="448"/>
      <c r="AF12" s="500" t="s">
        <v>68</v>
      </c>
      <c r="AG12" s="456"/>
      <c r="AH12" s="456"/>
      <c r="AI12" s="456"/>
      <c r="AJ12" s="456"/>
      <c r="AK12" s="456"/>
      <c r="AL12" s="449"/>
      <c r="AM12" s="449"/>
      <c r="AN12" s="449"/>
      <c r="AO12" s="449"/>
      <c r="AP12" s="449"/>
      <c r="AQ12" s="449"/>
      <c r="AR12" s="449"/>
      <c r="AS12" s="449"/>
      <c r="AT12" s="449"/>
      <c r="AU12" s="449"/>
      <c r="AV12" s="449"/>
      <c r="AW12" s="449"/>
      <c r="AX12" s="449"/>
      <c r="AY12" s="449"/>
      <c r="AZ12" s="449"/>
      <c r="BA12" s="449"/>
      <c r="BB12" s="449"/>
      <c r="BC12" s="449"/>
      <c r="BD12" s="449"/>
      <c r="BE12" s="449"/>
      <c r="BF12" s="449"/>
      <c r="BG12" s="449"/>
      <c r="BH12" s="449"/>
      <c r="BI12" s="449"/>
      <c r="BJ12" s="449"/>
      <c r="BK12" s="449"/>
      <c r="BL12" s="449"/>
      <c r="BM12" s="449"/>
      <c r="BN12" s="449"/>
      <c r="BO12" s="449"/>
      <c r="BP12" s="449"/>
      <c r="BQ12" s="449"/>
      <c r="BR12" s="449"/>
      <c r="BS12" s="449"/>
      <c r="BT12" s="449"/>
      <c r="BU12" s="449"/>
      <c r="BV12" s="449"/>
      <c r="BW12" s="449"/>
      <c r="BX12" s="449"/>
      <c r="BY12" s="449"/>
      <c r="BZ12" s="449"/>
      <c r="CA12" s="449"/>
      <c r="CB12" s="449"/>
      <c r="CC12" s="449"/>
      <c r="CD12" s="449"/>
      <c r="CE12" s="449"/>
      <c r="CF12" s="449"/>
      <c r="CG12" s="449"/>
      <c r="CH12" s="449"/>
      <c r="CI12" s="449"/>
      <c r="CJ12" s="449"/>
      <c r="CK12" s="449"/>
      <c r="CL12" s="449"/>
      <c r="CM12" s="449"/>
    </row>
    <row r="13" spans="1:91" ht="20.100000000000001" customHeight="1">
      <c r="A13" s="448"/>
      <c r="B13" s="449"/>
      <c r="C13" s="449"/>
      <c r="D13" s="449"/>
      <c r="E13" s="449"/>
      <c r="F13" s="449"/>
      <c r="G13" s="449"/>
      <c r="H13" s="449"/>
      <c r="I13" s="449"/>
      <c r="J13" s="449"/>
      <c r="K13" s="449"/>
      <c r="L13" s="449"/>
      <c r="M13" s="449"/>
      <c r="N13" s="449"/>
      <c r="O13" s="449"/>
      <c r="P13" s="449"/>
      <c r="Q13" s="449"/>
      <c r="R13" s="449"/>
      <c r="S13" s="449"/>
      <c r="T13" s="449"/>
      <c r="U13" s="449"/>
      <c r="V13" s="449"/>
      <c r="W13" s="449"/>
      <c r="X13" s="449"/>
      <c r="Y13" s="449"/>
      <c r="Z13" s="449"/>
      <c r="AA13" s="449"/>
      <c r="AB13" s="449"/>
      <c r="AC13" s="449"/>
      <c r="AD13" s="495"/>
      <c r="AE13" s="495"/>
      <c r="AF13" s="501" t="s">
        <v>123</v>
      </c>
      <c r="AG13" s="507"/>
      <c r="AH13" s="507"/>
      <c r="AI13" s="507"/>
      <c r="AJ13" s="507"/>
      <c r="AK13" s="507"/>
      <c r="AL13" s="507"/>
      <c r="AM13" s="507"/>
      <c r="AN13" s="507"/>
      <c r="AO13" s="507"/>
      <c r="AP13" s="507"/>
      <c r="AQ13" s="507"/>
      <c r="AR13" s="507"/>
      <c r="AS13" s="507"/>
      <c r="AT13" s="507"/>
      <c r="AU13" s="507"/>
      <c r="AV13" s="507"/>
      <c r="AW13" s="507"/>
      <c r="AX13" s="507"/>
      <c r="AY13" s="507"/>
      <c r="AZ13" s="507"/>
      <c r="BA13" s="507"/>
      <c r="BB13" s="507"/>
      <c r="BC13" s="507"/>
      <c r="BD13" s="507"/>
      <c r="BE13" s="519"/>
      <c r="BF13" s="449"/>
      <c r="BG13" s="449"/>
      <c r="BH13" s="528" t="s">
        <v>169</v>
      </c>
      <c r="BI13" s="528"/>
      <c r="BJ13" s="528"/>
      <c r="BK13" s="528"/>
      <c r="BL13" s="528"/>
      <c r="BM13" s="528"/>
      <c r="BN13" s="528"/>
      <c r="BO13" s="531" t="str">
        <f>P7</f>
        <v>三重県いなべ市北勢町阿下喜●●番地〇〇</v>
      </c>
      <c r="BP13" s="531"/>
      <c r="BQ13" s="531"/>
      <c r="BR13" s="531"/>
      <c r="BS13" s="531"/>
      <c r="BT13" s="531"/>
      <c r="BU13" s="531"/>
      <c r="BV13" s="531"/>
      <c r="BW13" s="531"/>
      <c r="BX13" s="531"/>
      <c r="BY13" s="531"/>
      <c r="BZ13" s="531"/>
      <c r="CA13" s="531"/>
      <c r="CB13" s="531"/>
      <c r="CC13" s="531"/>
      <c r="CD13" s="531"/>
      <c r="CE13" s="531"/>
      <c r="CF13" s="531"/>
      <c r="CG13" s="531"/>
      <c r="CH13" s="531"/>
      <c r="CI13" s="531"/>
      <c r="CJ13" s="531"/>
      <c r="CK13" s="531"/>
      <c r="CL13" s="531"/>
      <c r="CM13" s="449"/>
    </row>
    <row r="14" spans="1:91" ht="20.100000000000001" customHeight="1">
      <c r="A14" s="448"/>
      <c r="B14" s="449"/>
      <c r="C14" s="450" t="s">
        <v>70</v>
      </c>
      <c r="D14" s="450"/>
      <c r="E14" s="450"/>
      <c r="F14" s="450"/>
      <c r="G14" s="450"/>
      <c r="H14" s="450"/>
      <c r="I14" s="450"/>
      <c r="J14" s="450"/>
      <c r="K14" s="450"/>
      <c r="L14" s="450"/>
      <c r="M14" s="450"/>
      <c r="N14" s="450"/>
      <c r="O14" s="450"/>
      <c r="P14" s="450"/>
      <c r="Q14" s="450"/>
      <c r="R14" s="450"/>
      <c r="S14" s="450"/>
      <c r="T14" s="450"/>
      <c r="U14" s="450"/>
      <c r="V14" s="450"/>
      <c r="W14" s="450"/>
      <c r="X14" s="450"/>
      <c r="Y14" s="450"/>
      <c r="Z14" s="450"/>
      <c r="AA14" s="450"/>
      <c r="AB14" s="450"/>
      <c r="AC14" s="450"/>
      <c r="AD14" s="495"/>
      <c r="AE14" s="495"/>
      <c r="AF14" s="502"/>
      <c r="AG14" s="508"/>
      <c r="AH14" s="508"/>
      <c r="AI14" s="508"/>
      <c r="AJ14" s="508"/>
      <c r="AK14" s="508"/>
      <c r="AL14" s="508"/>
      <c r="AM14" s="508"/>
      <c r="AN14" s="508"/>
      <c r="AO14" s="508"/>
      <c r="AP14" s="508"/>
      <c r="AQ14" s="508"/>
      <c r="AR14" s="508"/>
      <c r="AS14" s="508"/>
      <c r="AT14" s="508"/>
      <c r="AU14" s="508"/>
      <c r="AV14" s="508"/>
      <c r="AW14" s="508"/>
      <c r="AX14" s="508"/>
      <c r="AY14" s="508"/>
      <c r="AZ14" s="508"/>
      <c r="BA14" s="508"/>
      <c r="BB14" s="508"/>
      <c r="BC14" s="508"/>
      <c r="BD14" s="508"/>
      <c r="BE14" s="520"/>
      <c r="BF14" s="449"/>
      <c r="BG14" s="449"/>
      <c r="BH14" s="528"/>
      <c r="BI14" s="528"/>
      <c r="BJ14" s="528"/>
      <c r="BK14" s="528"/>
      <c r="BL14" s="528"/>
      <c r="BM14" s="528"/>
      <c r="BN14" s="528"/>
      <c r="BO14" s="531"/>
      <c r="BP14" s="531"/>
      <c r="BQ14" s="531"/>
      <c r="BR14" s="531"/>
      <c r="BS14" s="531"/>
      <c r="BT14" s="531"/>
      <c r="BU14" s="531"/>
      <c r="BV14" s="531"/>
      <c r="BW14" s="531"/>
      <c r="BX14" s="531"/>
      <c r="BY14" s="531"/>
      <c r="BZ14" s="531"/>
      <c r="CA14" s="531"/>
      <c r="CB14" s="531"/>
      <c r="CC14" s="531"/>
      <c r="CD14" s="531"/>
      <c r="CE14" s="531"/>
      <c r="CF14" s="531"/>
      <c r="CG14" s="531"/>
      <c r="CH14" s="531"/>
      <c r="CI14" s="531"/>
      <c r="CJ14" s="531"/>
      <c r="CK14" s="531"/>
      <c r="CL14" s="531"/>
      <c r="CM14" s="449"/>
    </row>
    <row r="15" spans="1:91" ht="20.100000000000001" customHeight="1">
      <c r="A15" s="448"/>
      <c r="B15" s="449"/>
      <c r="C15" s="450" t="s">
        <v>73</v>
      </c>
      <c r="D15" s="450"/>
      <c r="E15" s="450"/>
      <c r="F15" s="450"/>
      <c r="G15" s="450"/>
      <c r="H15" s="450"/>
      <c r="I15" s="450"/>
      <c r="J15" s="450"/>
      <c r="K15" s="450"/>
      <c r="L15" s="450"/>
      <c r="M15" s="450"/>
      <c r="N15" s="450"/>
      <c r="O15" s="450"/>
      <c r="P15" s="450"/>
      <c r="Q15" s="450"/>
      <c r="R15" s="450"/>
      <c r="S15" s="450"/>
      <c r="T15" s="450"/>
      <c r="U15" s="450"/>
      <c r="V15" s="450"/>
      <c r="W15" s="450"/>
      <c r="X15" s="450"/>
      <c r="Y15" s="450"/>
      <c r="Z15" s="450"/>
      <c r="AA15" s="450"/>
      <c r="AB15" s="450"/>
      <c r="AC15" s="450"/>
      <c r="AD15" s="496"/>
      <c r="AE15" s="496"/>
      <c r="AF15" s="502"/>
      <c r="AG15" s="508"/>
      <c r="AH15" s="508"/>
      <c r="AI15" s="508"/>
      <c r="AJ15" s="508"/>
      <c r="AK15" s="508"/>
      <c r="AL15" s="508"/>
      <c r="AM15" s="508"/>
      <c r="AN15" s="508"/>
      <c r="AO15" s="508"/>
      <c r="AP15" s="508"/>
      <c r="AQ15" s="508"/>
      <c r="AR15" s="508"/>
      <c r="AS15" s="508"/>
      <c r="AT15" s="508"/>
      <c r="AU15" s="508"/>
      <c r="AV15" s="508"/>
      <c r="AW15" s="508"/>
      <c r="AX15" s="508"/>
      <c r="AY15" s="508"/>
      <c r="AZ15" s="508"/>
      <c r="BA15" s="508"/>
      <c r="BB15" s="508"/>
      <c r="BC15" s="508"/>
      <c r="BD15" s="508"/>
      <c r="BE15" s="520"/>
      <c r="BF15" s="449"/>
      <c r="BG15" s="449"/>
      <c r="BH15" s="528"/>
      <c r="BI15" s="528"/>
      <c r="BJ15" s="528"/>
      <c r="BK15" s="528"/>
      <c r="BL15" s="528"/>
      <c r="BM15" s="528"/>
      <c r="BN15" s="528"/>
      <c r="BO15" s="531"/>
      <c r="BP15" s="531"/>
      <c r="BQ15" s="531"/>
      <c r="BR15" s="531"/>
      <c r="BS15" s="531"/>
      <c r="BT15" s="531"/>
      <c r="BU15" s="531"/>
      <c r="BV15" s="531"/>
      <c r="BW15" s="531"/>
      <c r="BX15" s="531"/>
      <c r="BY15" s="531"/>
      <c r="BZ15" s="531"/>
      <c r="CA15" s="531"/>
      <c r="CB15" s="531"/>
      <c r="CC15" s="531"/>
      <c r="CD15" s="531"/>
      <c r="CE15" s="531"/>
      <c r="CF15" s="531"/>
      <c r="CG15" s="531"/>
      <c r="CH15" s="531"/>
      <c r="CI15" s="531"/>
      <c r="CJ15" s="531"/>
      <c r="CK15" s="531"/>
      <c r="CL15" s="531"/>
      <c r="CM15" s="449"/>
    </row>
    <row r="16" spans="1:91" ht="20.100000000000001" customHeight="1">
      <c r="A16" s="448"/>
      <c r="B16" s="449"/>
      <c r="C16" s="451" t="s">
        <v>79</v>
      </c>
      <c r="D16" s="451"/>
      <c r="E16" s="451"/>
      <c r="F16" s="451"/>
      <c r="G16" s="451"/>
      <c r="H16" s="451"/>
      <c r="I16" s="451"/>
      <c r="J16" s="451"/>
      <c r="K16" s="451"/>
      <c r="L16" s="451"/>
      <c r="M16" s="451"/>
      <c r="N16" s="451"/>
      <c r="O16" s="451"/>
      <c r="P16" s="451"/>
      <c r="Q16" s="451"/>
      <c r="R16" s="451"/>
      <c r="S16" s="451"/>
      <c r="T16" s="451"/>
      <c r="U16" s="451"/>
      <c r="V16" s="451"/>
      <c r="W16" s="451"/>
      <c r="X16" s="451"/>
      <c r="Y16" s="451"/>
      <c r="Z16" s="451"/>
      <c r="AA16" s="451"/>
      <c r="AB16" s="451"/>
      <c r="AC16" s="451"/>
      <c r="AD16" s="496"/>
      <c r="AE16" s="496"/>
      <c r="AF16" s="502"/>
      <c r="AG16" s="508"/>
      <c r="AH16" s="508"/>
      <c r="AI16" s="508"/>
      <c r="AJ16" s="508"/>
      <c r="AK16" s="508"/>
      <c r="AL16" s="508"/>
      <c r="AM16" s="508"/>
      <c r="AN16" s="508"/>
      <c r="AO16" s="508"/>
      <c r="AP16" s="508"/>
      <c r="AQ16" s="508"/>
      <c r="AR16" s="508"/>
      <c r="AS16" s="508"/>
      <c r="AT16" s="508"/>
      <c r="AU16" s="508"/>
      <c r="AV16" s="508"/>
      <c r="AW16" s="508"/>
      <c r="AX16" s="508"/>
      <c r="AY16" s="508"/>
      <c r="AZ16" s="508"/>
      <c r="BA16" s="508"/>
      <c r="BB16" s="508"/>
      <c r="BC16" s="508"/>
      <c r="BD16" s="508"/>
      <c r="BE16" s="520"/>
      <c r="BF16" s="449"/>
      <c r="BG16" s="449"/>
      <c r="BH16" s="528" t="s">
        <v>113</v>
      </c>
      <c r="BI16" s="528"/>
      <c r="BJ16" s="528"/>
      <c r="BK16" s="528"/>
      <c r="BL16" s="528"/>
      <c r="BM16" s="528"/>
      <c r="BN16" s="528"/>
      <c r="BO16" s="531" t="str">
        <f>P10</f>
        <v>員弁　太郎</v>
      </c>
      <c r="BP16" s="531"/>
      <c r="BQ16" s="531"/>
      <c r="BR16" s="531"/>
      <c r="BS16" s="531"/>
      <c r="BT16" s="531"/>
      <c r="BU16" s="531"/>
      <c r="BV16" s="531"/>
      <c r="BW16" s="531"/>
      <c r="BX16" s="531"/>
      <c r="BY16" s="531"/>
      <c r="BZ16" s="531"/>
      <c r="CA16" s="531"/>
      <c r="CB16" s="531"/>
      <c r="CC16" s="531"/>
      <c r="CD16" s="531"/>
      <c r="CE16" s="531"/>
      <c r="CF16" s="531"/>
      <c r="CG16" s="531"/>
      <c r="CH16" s="531"/>
      <c r="CI16" s="531"/>
      <c r="CJ16" s="531"/>
      <c r="CK16" s="531"/>
      <c r="CL16" s="531"/>
      <c r="CM16" s="449"/>
    </row>
    <row r="17" spans="1:91" ht="20.100000000000001" customHeight="1">
      <c r="A17" s="449"/>
      <c r="B17" s="449"/>
      <c r="C17" s="451"/>
      <c r="D17" s="451"/>
      <c r="E17" s="451"/>
      <c r="F17" s="451"/>
      <c r="G17" s="451"/>
      <c r="H17" s="451"/>
      <c r="I17" s="451"/>
      <c r="J17" s="451"/>
      <c r="K17" s="451"/>
      <c r="L17" s="451"/>
      <c r="M17" s="451"/>
      <c r="N17" s="451"/>
      <c r="O17" s="451"/>
      <c r="P17" s="451"/>
      <c r="Q17" s="451"/>
      <c r="R17" s="451"/>
      <c r="S17" s="451"/>
      <c r="T17" s="451"/>
      <c r="U17" s="451"/>
      <c r="V17" s="451"/>
      <c r="W17" s="451"/>
      <c r="X17" s="451"/>
      <c r="Y17" s="451"/>
      <c r="Z17" s="451"/>
      <c r="AA17" s="451"/>
      <c r="AB17" s="451"/>
      <c r="AC17" s="490"/>
      <c r="AD17" s="497"/>
      <c r="AE17" s="497"/>
      <c r="AF17" s="503"/>
      <c r="AG17" s="509" t="s">
        <v>261</v>
      </c>
      <c r="AH17" s="511"/>
      <c r="AI17" s="511"/>
      <c r="AJ17" s="511"/>
      <c r="AK17" s="511"/>
      <c r="AL17" s="511"/>
      <c r="AM17" s="511"/>
      <c r="AN17" s="449"/>
      <c r="AO17" s="514"/>
      <c r="AP17" s="449"/>
      <c r="AQ17" s="514"/>
      <c r="AR17" s="449"/>
      <c r="AS17" s="514"/>
      <c r="AT17" s="452" t="s">
        <v>36</v>
      </c>
      <c r="AU17" s="452"/>
      <c r="AV17" s="452"/>
      <c r="AW17" s="452"/>
      <c r="AX17" s="516"/>
      <c r="AY17" s="516"/>
      <c r="AZ17" s="516"/>
      <c r="BA17" s="516"/>
      <c r="BB17" s="516"/>
      <c r="BC17" s="516"/>
      <c r="BD17" s="516"/>
      <c r="BE17" s="521"/>
      <c r="BF17" s="449"/>
      <c r="BG17" s="449"/>
      <c r="BH17" s="528"/>
      <c r="BI17" s="528"/>
      <c r="BJ17" s="528"/>
      <c r="BK17" s="528"/>
      <c r="BL17" s="528"/>
      <c r="BM17" s="528"/>
      <c r="BN17" s="528"/>
      <c r="BO17" s="531"/>
      <c r="BP17" s="531"/>
      <c r="BQ17" s="531"/>
      <c r="BR17" s="531"/>
      <c r="BS17" s="531"/>
      <c r="BT17" s="531"/>
      <c r="BU17" s="531"/>
      <c r="BV17" s="531"/>
      <c r="BW17" s="531"/>
      <c r="BX17" s="531"/>
      <c r="BY17" s="531"/>
      <c r="BZ17" s="531"/>
      <c r="CA17" s="531"/>
      <c r="CB17" s="531"/>
      <c r="CC17" s="531"/>
      <c r="CD17" s="531"/>
      <c r="CE17" s="531"/>
      <c r="CF17" s="531"/>
      <c r="CG17" s="531"/>
      <c r="CH17" s="531"/>
      <c r="CI17" s="531"/>
      <c r="CJ17" s="531"/>
      <c r="CK17" s="531"/>
      <c r="CL17" s="531"/>
      <c r="CM17" s="449"/>
    </row>
    <row r="18" spans="1:91" ht="20.100000000000001" customHeight="1">
      <c r="A18" s="449"/>
      <c r="B18" s="449"/>
      <c r="C18" s="451"/>
      <c r="D18" s="451"/>
      <c r="E18" s="451"/>
      <c r="F18" s="451"/>
      <c r="G18" s="451"/>
      <c r="H18" s="451"/>
      <c r="I18" s="451"/>
      <c r="J18" s="451"/>
      <c r="K18" s="451"/>
      <c r="L18" s="451"/>
      <c r="M18" s="451"/>
      <c r="N18" s="451"/>
      <c r="O18" s="451"/>
      <c r="P18" s="451"/>
      <c r="Q18" s="451"/>
      <c r="R18" s="451"/>
      <c r="S18" s="451"/>
      <c r="T18" s="451"/>
      <c r="U18" s="451"/>
      <c r="V18" s="451"/>
      <c r="W18" s="451"/>
      <c r="X18" s="451"/>
      <c r="Y18" s="451"/>
      <c r="Z18" s="451"/>
      <c r="AA18" s="451"/>
      <c r="AB18" s="451"/>
      <c r="AC18" s="490"/>
      <c r="AD18" s="497"/>
      <c r="AE18" s="497"/>
      <c r="AF18" s="503"/>
      <c r="AG18" s="510"/>
      <c r="AH18" s="510"/>
      <c r="AI18" s="510"/>
      <c r="AJ18" s="510"/>
      <c r="AK18" s="510"/>
      <c r="AL18" s="510"/>
      <c r="AM18" s="510"/>
      <c r="AN18" s="448"/>
      <c r="AO18" s="448"/>
      <c r="AP18" s="448"/>
      <c r="AQ18" s="448"/>
      <c r="AR18" s="448"/>
      <c r="AS18" s="448"/>
      <c r="AT18" s="467"/>
      <c r="AU18" s="467"/>
      <c r="AV18" s="467"/>
      <c r="AW18" s="467"/>
      <c r="AX18" s="517"/>
      <c r="AY18" s="517"/>
      <c r="AZ18" s="517"/>
      <c r="BA18" s="517"/>
      <c r="BB18" s="517"/>
      <c r="BC18" s="517"/>
      <c r="BD18" s="517"/>
      <c r="BE18" s="522"/>
      <c r="BF18" s="449"/>
      <c r="BG18" s="449"/>
      <c r="BH18" s="528"/>
      <c r="BI18" s="528"/>
      <c r="BJ18" s="528"/>
      <c r="BK18" s="528"/>
      <c r="BL18" s="528"/>
      <c r="BM18" s="528"/>
      <c r="BN18" s="528"/>
      <c r="BO18" s="531"/>
      <c r="BP18" s="531"/>
      <c r="BQ18" s="531"/>
      <c r="BR18" s="531"/>
      <c r="BS18" s="531"/>
      <c r="BT18" s="531"/>
      <c r="BU18" s="531"/>
      <c r="BV18" s="531"/>
      <c r="BW18" s="531"/>
      <c r="BX18" s="531"/>
      <c r="BY18" s="531"/>
      <c r="BZ18" s="531"/>
      <c r="CA18" s="531"/>
      <c r="CB18" s="531"/>
      <c r="CC18" s="531"/>
      <c r="CD18" s="531"/>
      <c r="CE18" s="531"/>
      <c r="CF18" s="531"/>
      <c r="CG18" s="531"/>
      <c r="CH18" s="531"/>
      <c r="CI18" s="531"/>
      <c r="CJ18" s="531"/>
      <c r="CK18" s="531"/>
      <c r="CL18" s="531"/>
      <c r="CM18" s="449"/>
    </row>
    <row r="19" spans="1:91" ht="20.100000000000001" customHeight="1">
      <c r="A19" s="449"/>
      <c r="B19" s="449"/>
      <c r="C19" s="451"/>
      <c r="D19" s="451"/>
      <c r="E19" s="451"/>
      <c r="F19" s="451"/>
      <c r="G19" s="451"/>
      <c r="H19" s="451"/>
      <c r="I19" s="451"/>
      <c r="J19" s="451"/>
      <c r="K19" s="451"/>
      <c r="L19" s="451"/>
      <c r="M19" s="451"/>
      <c r="N19" s="451"/>
      <c r="O19" s="451"/>
      <c r="P19" s="451"/>
      <c r="Q19" s="451"/>
      <c r="R19" s="451"/>
      <c r="S19" s="451"/>
      <c r="T19" s="451"/>
      <c r="U19" s="451"/>
      <c r="V19" s="451"/>
      <c r="W19" s="451"/>
      <c r="X19" s="451"/>
      <c r="Y19" s="451"/>
      <c r="Z19" s="451"/>
      <c r="AA19" s="451"/>
      <c r="AB19" s="451"/>
      <c r="AC19" s="490"/>
      <c r="AD19" s="497"/>
      <c r="AE19" s="497"/>
      <c r="AF19" s="504"/>
      <c r="AG19" s="456"/>
      <c r="AH19" s="456"/>
      <c r="AI19" s="456"/>
      <c r="AJ19" s="456"/>
      <c r="AK19" s="456"/>
      <c r="AL19" s="456"/>
      <c r="AM19" s="456"/>
      <c r="AN19" s="456"/>
      <c r="AO19" s="456"/>
      <c r="AP19" s="456"/>
      <c r="AQ19" s="456"/>
      <c r="AR19" s="456"/>
      <c r="AS19" s="456"/>
      <c r="AT19" s="456"/>
      <c r="AU19" s="456"/>
      <c r="AV19" s="456"/>
      <c r="AW19" s="456"/>
      <c r="AX19" s="456"/>
      <c r="AY19" s="456" t="s">
        <v>118</v>
      </c>
      <c r="AZ19" s="456"/>
      <c r="BA19" s="456"/>
      <c r="BB19" s="456"/>
      <c r="BC19" s="456"/>
      <c r="BD19" s="456"/>
      <c r="BE19" s="523"/>
      <c r="BF19" s="449"/>
      <c r="BG19" s="449"/>
      <c r="BH19" s="449"/>
      <c r="BI19" s="449"/>
      <c r="BJ19" s="449"/>
      <c r="BK19" s="449"/>
      <c r="BL19" s="449"/>
      <c r="BM19" s="449"/>
      <c r="BN19" s="449"/>
      <c r="BO19" s="449"/>
      <c r="BP19" s="449"/>
      <c r="BQ19" s="449"/>
      <c r="BR19" s="449"/>
      <c r="BS19" s="449"/>
      <c r="BT19" s="449"/>
      <c r="BU19" s="449"/>
      <c r="BV19" s="449"/>
      <c r="BW19" s="449"/>
      <c r="BX19" s="449"/>
      <c r="BY19" s="449"/>
      <c r="BZ19" s="449"/>
      <c r="CA19" s="449"/>
      <c r="CB19" s="449"/>
      <c r="CC19" s="449"/>
      <c r="CD19" s="449"/>
      <c r="CE19" s="449"/>
      <c r="CF19" s="449"/>
      <c r="CG19" s="449"/>
      <c r="CH19" s="449"/>
      <c r="CI19" s="449"/>
      <c r="CJ19" s="449"/>
      <c r="CK19" s="449"/>
      <c r="CL19" s="449"/>
      <c r="CM19" s="449"/>
    </row>
    <row r="20" spans="1:91" ht="19.5" customHeight="1">
      <c r="A20" s="448"/>
      <c r="B20" s="449"/>
      <c r="C20" s="451"/>
      <c r="D20" s="451"/>
      <c r="E20" s="451"/>
      <c r="F20" s="451"/>
      <c r="G20" s="451"/>
      <c r="H20" s="451"/>
      <c r="I20" s="451"/>
      <c r="J20" s="451"/>
      <c r="K20" s="451"/>
      <c r="L20" s="451"/>
      <c r="M20" s="451"/>
      <c r="N20" s="451"/>
      <c r="O20" s="451"/>
      <c r="P20" s="451"/>
      <c r="Q20" s="451"/>
      <c r="R20" s="451"/>
      <c r="S20" s="451"/>
      <c r="T20" s="451"/>
      <c r="U20" s="451"/>
      <c r="V20" s="451"/>
      <c r="W20" s="451"/>
      <c r="X20" s="451"/>
      <c r="Y20" s="451"/>
      <c r="Z20" s="451"/>
      <c r="AA20" s="451"/>
      <c r="AB20" s="451"/>
      <c r="AC20" s="490"/>
      <c r="AD20" s="449"/>
      <c r="AE20" s="448"/>
      <c r="AF20" s="449"/>
      <c r="AG20" s="449"/>
      <c r="AH20" s="449"/>
      <c r="AI20" s="449"/>
      <c r="AJ20" s="449"/>
      <c r="AK20" s="449"/>
      <c r="AL20" s="449"/>
      <c r="AM20" s="449"/>
      <c r="AN20" s="449"/>
      <c r="AO20" s="449"/>
      <c r="AP20" s="449"/>
      <c r="AQ20" s="449"/>
      <c r="AR20" s="449"/>
      <c r="AS20" s="449"/>
      <c r="AT20" s="449"/>
      <c r="AU20" s="449"/>
      <c r="AV20" s="449"/>
      <c r="AW20" s="449"/>
      <c r="AX20" s="449"/>
      <c r="AY20" s="449"/>
      <c r="AZ20" s="449"/>
      <c r="BA20" s="449"/>
      <c r="BB20" s="449"/>
      <c r="BC20" s="449"/>
      <c r="BD20" s="449"/>
      <c r="BE20" s="449"/>
      <c r="BF20" s="449"/>
      <c r="BG20" s="449"/>
      <c r="BH20" s="529" t="s">
        <v>213</v>
      </c>
      <c r="BI20" s="529"/>
      <c r="BJ20" s="529"/>
      <c r="BK20" s="529"/>
      <c r="BL20" s="529"/>
      <c r="BM20" s="529"/>
      <c r="BN20" s="529"/>
      <c r="BO20" s="529"/>
      <c r="BP20" s="529"/>
      <c r="BQ20" s="529"/>
      <c r="BR20" s="529"/>
      <c r="BS20" s="529"/>
      <c r="BT20" s="529"/>
      <c r="BU20" s="529"/>
      <c r="BV20" s="529"/>
      <c r="BW20" s="529"/>
      <c r="BX20" s="529"/>
      <c r="BY20" s="529"/>
      <c r="BZ20" s="529"/>
      <c r="CA20" s="529"/>
      <c r="CB20" s="529"/>
      <c r="CC20" s="529"/>
      <c r="CD20" s="532">
        <f>'②入力フォーム'!AL18</f>
        <v>4.5999999999999996</v>
      </c>
      <c r="CE20" s="541"/>
      <c r="CF20" s="541"/>
      <c r="CG20" s="541"/>
      <c r="CH20" s="541"/>
      <c r="CI20" s="541"/>
      <c r="CJ20" s="550" t="s">
        <v>28</v>
      </c>
      <c r="CK20" s="550"/>
      <c r="CL20" s="565"/>
      <c r="CM20" s="449"/>
    </row>
    <row r="21" spans="1:91" ht="20.100000000000001" customHeight="1">
      <c r="A21" s="448"/>
      <c r="B21" s="449"/>
      <c r="C21" s="452" t="s">
        <v>80</v>
      </c>
      <c r="D21" s="452"/>
      <c r="E21" s="452"/>
      <c r="F21" s="452"/>
      <c r="G21" s="452"/>
      <c r="H21" s="452"/>
      <c r="I21" s="452"/>
      <c r="J21" s="452"/>
      <c r="K21" s="452"/>
      <c r="L21" s="452"/>
      <c r="M21" s="452"/>
      <c r="N21" s="452"/>
      <c r="O21" s="452"/>
      <c r="P21" s="452"/>
      <c r="Q21" s="452"/>
      <c r="R21" s="452"/>
      <c r="S21" s="452"/>
      <c r="T21" s="452"/>
      <c r="U21" s="452"/>
      <c r="V21" s="452"/>
      <c r="W21" s="452"/>
      <c r="X21" s="452"/>
      <c r="Y21" s="452"/>
      <c r="Z21" s="452"/>
      <c r="AA21" s="452"/>
      <c r="AB21" s="452"/>
      <c r="AC21" s="491"/>
      <c r="AD21" s="449"/>
      <c r="AE21" s="448"/>
      <c r="AF21" s="505" t="s">
        <v>61</v>
      </c>
      <c r="AG21" s="505"/>
      <c r="AH21" s="505"/>
      <c r="AI21" s="505"/>
      <c r="AJ21" s="505"/>
      <c r="AK21" s="505"/>
      <c r="AL21" s="512"/>
      <c r="AM21" s="512"/>
      <c r="AN21" s="512"/>
      <c r="AO21" s="512"/>
      <c r="AP21" s="512"/>
      <c r="AQ21" s="512"/>
      <c r="AR21" s="512"/>
      <c r="AS21" s="512"/>
      <c r="AT21" s="512"/>
      <c r="AU21" s="512"/>
      <c r="AV21" s="512"/>
      <c r="AW21" s="512"/>
      <c r="AX21" s="512"/>
      <c r="AY21" s="512"/>
      <c r="AZ21" s="512"/>
      <c r="BA21" s="512"/>
      <c r="BB21" s="512"/>
      <c r="BC21" s="512"/>
      <c r="BD21" s="512"/>
      <c r="BE21" s="512"/>
      <c r="BF21" s="449"/>
      <c r="BG21" s="449"/>
      <c r="BH21" s="529"/>
      <c r="BI21" s="529"/>
      <c r="BJ21" s="529"/>
      <c r="BK21" s="529"/>
      <c r="BL21" s="529"/>
      <c r="BM21" s="529"/>
      <c r="BN21" s="529"/>
      <c r="BO21" s="529"/>
      <c r="BP21" s="529"/>
      <c r="BQ21" s="529"/>
      <c r="BR21" s="529"/>
      <c r="BS21" s="529"/>
      <c r="BT21" s="529"/>
      <c r="BU21" s="529"/>
      <c r="BV21" s="529"/>
      <c r="BW21" s="529"/>
      <c r="BX21" s="529"/>
      <c r="BY21" s="529"/>
      <c r="BZ21" s="529"/>
      <c r="CA21" s="529"/>
      <c r="CB21" s="529"/>
      <c r="CC21" s="529"/>
      <c r="CD21" s="533"/>
      <c r="CE21" s="542"/>
      <c r="CF21" s="542"/>
      <c r="CG21" s="542"/>
      <c r="CH21" s="542"/>
      <c r="CI21" s="542"/>
      <c r="CJ21" s="551"/>
      <c r="CK21" s="551"/>
      <c r="CL21" s="566"/>
      <c r="CM21" s="449"/>
    </row>
    <row r="22" spans="1:91" ht="20.100000000000001" customHeight="1">
      <c r="A22" s="448"/>
      <c r="B22" s="449"/>
      <c r="C22" s="453" t="s">
        <v>81</v>
      </c>
      <c r="D22" s="453"/>
      <c r="E22" s="453"/>
      <c r="F22" s="453"/>
      <c r="G22" s="453"/>
      <c r="H22" s="453"/>
      <c r="I22" s="453"/>
      <c r="J22" s="453"/>
      <c r="K22" s="453" t="str">
        <f>'②入力フォーム'!I24&amp;'②入力フォーム'!N24&amp;'②入力フォーム'!Q24&amp;'②入力フォーム'!S24&amp;'②入力フォーム'!AL24&amp;'②入力フォーム'!AN24</f>
        <v>いなべ市北勢町阿下喜●●番地〇〇</v>
      </c>
      <c r="L22" s="453"/>
      <c r="M22" s="453"/>
      <c r="N22" s="453"/>
      <c r="O22" s="453"/>
      <c r="P22" s="453"/>
      <c r="Q22" s="453"/>
      <c r="R22" s="453"/>
      <c r="S22" s="453"/>
      <c r="T22" s="453"/>
      <c r="U22" s="453"/>
      <c r="V22" s="453"/>
      <c r="W22" s="453"/>
      <c r="X22" s="453"/>
      <c r="Y22" s="453"/>
      <c r="Z22" s="453"/>
      <c r="AA22" s="453"/>
      <c r="AB22" s="453"/>
      <c r="AC22" s="486"/>
      <c r="AD22" s="449"/>
      <c r="AE22" s="448"/>
      <c r="AF22" s="448"/>
      <c r="AG22" s="448" t="s">
        <v>119</v>
      </c>
      <c r="AH22" s="447"/>
      <c r="AI22" s="447"/>
      <c r="AJ22" s="447"/>
      <c r="AK22" s="447"/>
      <c r="AL22" s="447"/>
      <c r="AM22" s="447"/>
      <c r="AN22" s="447"/>
      <c r="AO22" s="447"/>
      <c r="AP22" s="447"/>
      <c r="AQ22" s="447"/>
      <c r="AR22" s="447"/>
      <c r="AS22" s="447"/>
      <c r="AT22" s="447"/>
      <c r="AU22" s="447"/>
      <c r="AV22" s="447"/>
      <c r="AW22" s="447"/>
      <c r="AX22" s="447"/>
      <c r="AY22" s="447"/>
      <c r="AZ22" s="447"/>
      <c r="BA22" s="447"/>
      <c r="BB22" s="447"/>
      <c r="BC22" s="447"/>
      <c r="BD22" s="447"/>
      <c r="BE22" s="447"/>
      <c r="BF22" s="449"/>
      <c r="BG22" s="449"/>
      <c r="BH22" s="529"/>
      <c r="BI22" s="529"/>
      <c r="BJ22" s="529"/>
      <c r="BK22" s="529"/>
      <c r="BL22" s="529"/>
      <c r="BM22" s="529"/>
      <c r="BN22" s="529"/>
      <c r="BO22" s="529"/>
      <c r="BP22" s="529"/>
      <c r="BQ22" s="529"/>
      <c r="BR22" s="529"/>
      <c r="BS22" s="529"/>
      <c r="BT22" s="529"/>
      <c r="BU22" s="529"/>
      <c r="BV22" s="529"/>
      <c r="BW22" s="529"/>
      <c r="BX22" s="529"/>
      <c r="BY22" s="529"/>
      <c r="BZ22" s="529"/>
      <c r="CA22" s="529"/>
      <c r="CB22" s="529"/>
      <c r="CC22" s="529"/>
      <c r="CD22" s="534"/>
      <c r="CE22" s="543"/>
      <c r="CF22" s="543"/>
      <c r="CG22" s="543"/>
      <c r="CH22" s="543"/>
      <c r="CI22" s="543"/>
      <c r="CJ22" s="552"/>
      <c r="CK22" s="552"/>
      <c r="CL22" s="567"/>
      <c r="CM22" s="449"/>
    </row>
    <row r="23" spans="1:91" ht="20.100000000000001" customHeight="1">
      <c r="A23" s="448"/>
      <c r="B23" s="449"/>
      <c r="C23" s="454"/>
      <c r="D23" s="454"/>
      <c r="E23" s="454"/>
      <c r="F23" s="454"/>
      <c r="G23" s="454"/>
      <c r="H23" s="454"/>
      <c r="I23" s="454"/>
      <c r="J23" s="454"/>
      <c r="K23" s="454"/>
      <c r="L23" s="454"/>
      <c r="M23" s="454"/>
      <c r="N23" s="454"/>
      <c r="O23" s="454"/>
      <c r="P23" s="454"/>
      <c r="Q23" s="454"/>
      <c r="R23" s="454"/>
      <c r="S23" s="454"/>
      <c r="T23" s="454"/>
      <c r="U23" s="454"/>
      <c r="V23" s="454"/>
      <c r="W23" s="454"/>
      <c r="X23" s="454"/>
      <c r="Y23" s="454"/>
      <c r="Z23" s="454"/>
      <c r="AA23" s="454"/>
      <c r="AB23" s="454"/>
      <c r="AC23" s="486"/>
      <c r="AD23" s="449"/>
      <c r="AE23" s="448"/>
      <c r="AF23" s="448"/>
      <c r="AG23" s="448" t="s">
        <v>40</v>
      </c>
      <c r="AH23" s="448"/>
      <c r="AI23" s="448"/>
      <c r="AJ23" s="448"/>
      <c r="AK23" s="448"/>
      <c r="AL23" s="448"/>
      <c r="AM23" s="448"/>
      <c r="AN23" s="448"/>
      <c r="AO23" s="448"/>
      <c r="AP23" s="448"/>
      <c r="AQ23" s="448"/>
      <c r="AR23" s="448"/>
      <c r="AS23" s="448"/>
      <c r="AT23" s="448"/>
      <c r="AU23" s="448"/>
      <c r="AV23" s="448"/>
      <c r="AW23" s="448"/>
      <c r="AX23" s="448"/>
      <c r="AY23" s="448"/>
      <c r="AZ23" s="448"/>
      <c r="BA23" s="448"/>
      <c r="BB23" s="448"/>
      <c r="BC23" s="448"/>
      <c r="BD23" s="448"/>
      <c r="BE23" s="448"/>
      <c r="BF23" s="449"/>
      <c r="BG23" s="449"/>
      <c r="BH23" s="529" t="s">
        <v>200</v>
      </c>
      <c r="BI23" s="529"/>
      <c r="BJ23" s="529"/>
      <c r="BK23" s="529"/>
      <c r="BL23" s="529"/>
      <c r="BM23" s="529"/>
      <c r="BN23" s="529"/>
      <c r="BO23" s="529"/>
      <c r="BP23" s="529"/>
      <c r="BQ23" s="529"/>
      <c r="BR23" s="529"/>
      <c r="BS23" s="529"/>
      <c r="BT23" s="529"/>
      <c r="BU23" s="529"/>
      <c r="BV23" s="529"/>
      <c r="BW23" s="529"/>
      <c r="BX23" s="529"/>
      <c r="BY23" s="529"/>
      <c r="BZ23" s="529"/>
      <c r="CA23" s="529"/>
      <c r="CB23" s="529"/>
      <c r="CC23" s="529"/>
      <c r="CD23" s="532">
        <f>'②入力フォーム'!DB6</f>
        <v>101</v>
      </c>
      <c r="CE23" s="541"/>
      <c r="CF23" s="541"/>
      <c r="CG23" s="541"/>
      <c r="CH23" s="541"/>
      <c r="CI23" s="541"/>
      <c r="CJ23" s="553" t="s">
        <v>182</v>
      </c>
      <c r="CK23" s="553"/>
      <c r="CL23" s="568"/>
      <c r="CM23" s="449"/>
    </row>
    <row r="24" spans="1:91" ht="20.100000000000001" customHeight="1">
      <c r="A24" s="448"/>
      <c r="B24" s="449"/>
      <c r="C24" s="449"/>
      <c r="D24" s="449"/>
      <c r="E24" s="449"/>
      <c r="F24" s="449"/>
      <c r="G24" s="449"/>
      <c r="H24" s="449"/>
      <c r="I24" s="449"/>
      <c r="J24" s="449"/>
      <c r="K24" s="449"/>
      <c r="L24" s="449"/>
      <c r="M24" s="449"/>
      <c r="N24" s="449"/>
      <c r="O24" s="449"/>
      <c r="P24" s="449"/>
      <c r="Q24" s="449"/>
      <c r="R24" s="449"/>
      <c r="S24" s="449"/>
      <c r="T24" s="449"/>
      <c r="U24" s="449"/>
      <c r="V24" s="449"/>
      <c r="W24" s="449"/>
      <c r="X24" s="449"/>
      <c r="Y24" s="449"/>
      <c r="Z24" s="449"/>
      <c r="AA24" s="449"/>
      <c r="AB24" s="449"/>
      <c r="AC24" s="449"/>
      <c r="AD24" s="449"/>
      <c r="AE24" s="448"/>
      <c r="AF24" s="448"/>
      <c r="AG24" s="448" t="s">
        <v>10</v>
      </c>
      <c r="AH24" s="448"/>
      <c r="AI24" s="448"/>
      <c r="AJ24" s="448"/>
      <c r="AK24" s="448"/>
      <c r="AL24" s="448"/>
      <c r="AM24" s="448"/>
      <c r="AN24" s="448"/>
      <c r="AO24" s="448"/>
      <c r="AP24" s="448"/>
      <c r="AQ24" s="448"/>
      <c r="AR24" s="448"/>
      <c r="AS24" s="448"/>
      <c r="AT24" s="448"/>
      <c r="AU24" s="448"/>
      <c r="AV24" s="448"/>
      <c r="AW24" s="448"/>
      <c r="AX24" s="448"/>
      <c r="AY24" s="448"/>
      <c r="AZ24" s="448"/>
      <c r="BA24" s="448"/>
      <c r="BB24" s="448"/>
      <c r="BC24" s="448"/>
      <c r="BD24" s="448"/>
      <c r="BE24" s="448"/>
      <c r="BF24" s="449"/>
      <c r="BG24" s="449"/>
      <c r="BH24" s="529"/>
      <c r="BI24" s="529"/>
      <c r="BJ24" s="529"/>
      <c r="BK24" s="529"/>
      <c r="BL24" s="529"/>
      <c r="BM24" s="529"/>
      <c r="BN24" s="529"/>
      <c r="BO24" s="529"/>
      <c r="BP24" s="529"/>
      <c r="BQ24" s="529"/>
      <c r="BR24" s="529"/>
      <c r="BS24" s="529"/>
      <c r="BT24" s="529"/>
      <c r="BU24" s="529"/>
      <c r="BV24" s="529"/>
      <c r="BW24" s="529"/>
      <c r="BX24" s="529"/>
      <c r="BY24" s="529"/>
      <c r="BZ24" s="529"/>
      <c r="CA24" s="529"/>
      <c r="CB24" s="529"/>
      <c r="CC24" s="529"/>
      <c r="CD24" s="533"/>
      <c r="CE24" s="542"/>
      <c r="CF24" s="542"/>
      <c r="CG24" s="542"/>
      <c r="CH24" s="542"/>
      <c r="CI24" s="542"/>
      <c r="CJ24" s="554"/>
      <c r="CK24" s="554"/>
      <c r="CL24" s="569"/>
      <c r="CM24" s="449"/>
    </row>
    <row r="25" spans="1:91" ht="20.100000000000001" customHeight="1">
      <c r="A25" s="448"/>
      <c r="B25" s="449"/>
      <c r="C25" s="455" t="s">
        <v>65</v>
      </c>
      <c r="D25" s="455"/>
      <c r="E25" s="455"/>
      <c r="F25" s="455"/>
      <c r="G25" s="455"/>
      <c r="H25" s="455"/>
      <c r="I25" s="455"/>
      <c r="J25" s="455"/>
      <c r="K25" s="455" t="str">
        <f>'②入力フォーム'!I28</f>
        <v>１　既存建物</v>
      </c>
      <c r="L25" s="455"/>
      <c r="M25" s="455"/>
      <c r="N25" s="455"/>
      <c r="O25" s="455"/>
      <c r="P25" s="455"/>
      <c r="Q25" s="455"/>
      <c r="R25" s="455"/>
      <c r="S25" s="455"/>
      <c r="T25" s="455"/>
      <c r="U25" s="455"/>
      <c r="V25" s="455"/>
      <c r="W25" s="455"/>
      <c r="X25" s="455"/>
      <c r="Y25" s="455"/>
      <c r="Z25" s="455"/>
      <c r="AA25" s="455"/>
      <c r="AB25" s="455"/>
      <c r="AC25" s="486"/>
      <c r="AD25" s="449"/>
      <c r="AE25" s="448"/>
      <c r="AF25" s="448"/>
      <c r="AG25" s="448" t="s">
        <v>121</v>
      </c>
      <c r="AH25" s="448"/>
      <c r="AI25" s="448"/>
      <c r="AJ25" s="448"/>
      <c r="AK25" s="448"/>
      <c r="AL25" s="448"/>
      <c r="AM25" s="448"/>
      <c r="AN25" s="448"/>
      <c r="AO25" s="448"/>
      <c r="AP25" s="448"/>
      <c r="AQ25" s="448"/>
      <c r="AR25" s="448"/>
      <c r="AS25" s="448"/>
      <c r="AT25" s="448"/>
      <c r="AU25" s="448"/>
      <c r="AV25" s="448"/>
      <c r="AW25" s="448"/>
      <c r="AX25" s="448"/>
      <c r="AY25" s="448"/>
      <c r="AZ25" s="448"/>
      <c r="BA25" s="448"/>
      <c r="BB25" s="448"/>
      <c r="BC25" s="448"/>
      <c r="BD25" s="448"/>
      <c r="BE25" s="448"/>
      <c r="BF25" s="449"/>
      <c r="BG25" s="449"/>
      <c r="BH25" s="529"/>
      <c r="BI25" s="529"/>
      <c r="BJ25" s="529"/>
      <c r="BK25" s="529"/>
      <c r="BL25" s="529"/>
      <c r="BM25" s="529"/>
      <c r="BN25" s="529"/>
      <c r="BO25" s="529"/>
      <c r="BP25" s="529"/>
      <c r="BQ25" s="529"/>
      <c r="BR25" s="529"/>
      <c r="BS25" s="529"/>
      <c r="BT25" s="529"/>
      <c r="BU25" s="529"/>
      <c r="BV25" s="529"/>
      <c r="BW25" s="529"/>
      <c r="BX25" s="529"/>
      <c r="BY25" s="529"/>
      <c r="BZ25" s="529"/>
      <c r="CA25" s="529"/>
      <c r="CB25" s="529"/>
      <c r="CC25" s="529"/>
      <c r="CD25" s="534"/>
      <c r="CE25" s="543"/>
      <c r="CF25" s="543"/>
      <c r="CG25" s="543"/>
      <c r="CH25" s="543"/>
      <c r="CI25" s="543"/>
      <c r="CJ25" s="555"/>
      <c r="CK25" s="555"/>
      <c r="CL25" s="570"/>
      <c r="CM25" s="449"/>
    </row>
    <row r="26" spans="1:91" ht="20.100000000000001" customHeight="1">
      <c r="A26" s="448"/>
      <c r="B26" s="449"/>
      <c r="C26" s="449"/>
      <c r="D26" s="449"/>
      <c r="E26" s="449"/>
      <c r="F26" s="449"/>
      <c r="G26" s="449"/>
      <c r="H26" s="449"/>
      <c r="I26" s="449"/>
      <c r="J26" s="449"/>
      <c r="K26" s="449"/>
      <c r="L26" s="449"/>
      <c r="M26" s="449"/>
      <c r="N26" s="449"/>
      <c r="O26" s="449"/>
      <c r="P26" s="449"/>
      <c r="Q26" s="449"/>
      <c r="R26" s="449"/>
      <c r="S26" s="449"/>
      <c r="T26" s="449"/>
      <c r="U26" s="449"/>
      <c r="V26" s="449"/>
      <c r="W26" s="449"/>
      <c r="X26" s="449"/>
      <c r="Y26" s="449"/>
      <c r="Z26" s="449"/>
      <c r="AA26" s="449"/>
      <c r="AB26" s="449"/>
      <c r="AC26" s="449"/>
      <c r="AD26" s="449"/>
      <c r="AE26" s="448"/>
      <c r="AF26" s="448"/>
      <c r="AG26" s="448" t="s">
        <v>75</v>
      </c>
      <c r="AH26" s="448"/>
      <c r="AI26" s="448"/>
      <c r="AJ26" s="448"/>
      <c r="AK26" s="448"/>
      <c r="AL26" s="448"/>
      <c r="AM26" s="448"/>
      <c r="AN26" s="448"/>
      <c r="AO26" s="448"/>
      <c r="AP26" s="448"/>
      <c r="AQ26" s="448"/>
      <c r="AR26" s="448"/>
      <c r="AS26" s="448"/>
      <c r="AT26" s="448"/>
      <c r="AU26" s="448"/>
      <c r="AV26" s="448"/>
      <c r="AW26" s="448"/>
      <c r="AX26" s="448"/>
      <c r="AY26" s="448"/>
      <c r="AZ26" s="448"/>
      <c r="BA26" s="448"/>
      <c r="BB26" s="448"/>
      <c r="BC26" s="448"/>
      <c r="BD26" s="448"/>
      <c r="BE26" s="448"/>
      <c r="BF26" s="449"/>
      <c r="BG26" s="449"/>
      <c r="BH26" s="529" t="s">
        <v>181</v>
      </c>
      <c r="BI26" s="529"/>
      <c r="BJ26" s="529"/>
      <c r="BK26" s="529"/>
      <c r="BL26" s="529"/>
      <c r="BM26" s="529"/>
      <c r="BN26" s="529"/>
      <c r="BO26" s="529"/>
      <c r="BP26" s="529"/>
      <c r="BQ26" s="529"/>
      <c r="BR26" s="529"/>
      <c r="BS26" s="529"/>
      <c r="BT26" s="529"/>
      <c r="BU26" s="529"/>
      <c r="BV26" s="529"/>
      <c r="BW26" s="529"/>
      <c r="BX26" s="529"/>
      <c r="BY26" s="529"/>
      <c r="BZ26" s="529"/>
      <c r="CA26" s="529"/>
      <c r="CB26" s="529"/>
      <c r="CC26" s="529"/>
      <c r="CD26" s="532">
        <f>'②入力フォーム'!DB8</f>
        <v>30</v>
      </c>
      <c r="CE26" s="541"/>
      <c r="CF26" s="541"/>
      <c r="CG26" s="541"/>
      <c r="CH26" s="541"/>
      <c r="CI26" s="541"/>
      <c r="CJ26" s="553" t="s">
        <v>182</v>
      </c>
      <c r="CK26" s="553"/>
      <c r="CL26" s="568"/>
      <c r="CM26" s="449"/>
    </row>
    <row r="27" spans="1:91" ht="20.100000000000001" customHeight="1">
      <c r="A27" s="448"/>
      <c r="B27" s="449"/>
      <c r="C27" s="456" t="s">
        <v>82</v>
      </c>
      <c r="D27" s="456"/>
      <c r="E27" s="456"/>
      <c r="F27" s="456"/>
      <c r="G27" s="456"/>
      <c r="H27" s="456"/>
      <c r="I27" s="456"/>
      <c r="J27" s="456"/>
      <c r="K27" s="461" t="s">
        <v>177</v>
      </c>
      <c r="L27" s="461"/>
      <c r="M27" s="461"/>
      <c r="N27" s="461"/>
      <c r="O27" s="461"/>
      <c r="P27" s="461"/>
      <c r="Q27" s="478"/>
      <c r="R27" s="478"/>
      <c r="S27" s="478"/>
      <c r="T27" s="478"/>
      <c r="U27" s="481"/>
      <c r="V27" s="483"/>
      <c r="W27" s="483"/>
      <c r="X27" s="483"/>
      <c r="Y27" s="483"/>
      <c r="Z27" s="461"/>
      <c r="AA27" s="461"/>
      <c r="AB27" s="461"/>
      <c r="AC27" s="492"/>
      <c r="AD27" s="449"/>
      <c r="AE27" s="449"/>
      <c r="AF27" s="448"/>
      <c r="AG27" s="448" t="s">
        <v>23</v>
      </c>
      <c r="AH27" s="448"/>
      <c r="AI27" s="448"/>
      <c r="AJ27" s="448"/>
      <c r="AK27" s="448"/>
      <c r="AL27" s="448"/>
      <c r="AM27" s="448"/>
      <c r="AN27" s="448"/>
      <c r="AO27" s="448"/>
      <c r="AP27" s="448"/>
      <c r="AQ27" s="448"/>
      <c r="AR27" s="448"/>
      <c r="AS27" s="448"/>
      <c r="AT27" s="448"/>
      <c r="AU27" s="448"/>
      <c r="AV27" s="448"/>
      <c r="AW27" s="448"/>
      <c r="AX27" s="448"/>
      <c r="AY27" s="448"/>
      <c r="AZ27" s="448"/>
      <c r="BA27" s="448"/>
      <c r="BB27" s="448"/>
      <c r="BC27" s="448"/>
      <c r="BD27" s="448"/>
      <c r="BE27" s="448"/>
      <c r="BF27" s="449"/>
      <c r="BG27" s="449"/>
      <c r="BH27" s="529"/>
      <c r="BI27" s="529"/>
      <c r="BJ27" s="529"/>
      <c r="BK27" s="529"/>
      <c r="BL27" s="529"/>
      <c r="BM27" s="529"/>
      <c r="BN27" s="529"/>
      <c r="BO27" s="529"/>
      <c r="BP27" s="529"/>
      <c r="BQ27" s="529"/>
      <c r="BR27" s="529"/>
      <c r="BS27" s="529"/>
      <c r="BT27" s="529"/>
      <c r="BU27" s="529"/>
      <c r="BV27" s="529"/>
      <c r="BW27" s="529"/>
      <c r="BX27" s="529"/>
      <c r="BY27" s="529"/>
      <c r="BZ27" s="529"/>
      <c r="CA27" s="529"/>
      <c r="CB27" s="529"/>
      <c r="CC27" s="529"/>
      <c r="CD27" s="533"/>
      <c r="CE27" s="542"/>
      <c r="CF27" s="542"/>
      <c r="CG27" s="542"/>
      <c r="CH27" s="542"/>
      <c r="CI27" s="542"/>
      <c r="CJ27" s="554"/>
      <c r="CK27" s="554"/>
      <c r="CL27" s="569"/>
      <c r="CM27" s="449"/>
    </row>
    <row r="28" spans="1:91" ht="20.100000000000001" customHeight="1">
      <c r="A28" s="449"/>
      <c r="B28" s="449"/>
      <c r="C28" s="449"/>
      <c r="D28" s="449"/>
      <c r="E28" s="449"/>
      <c r="F28" s="459"/>
      <c r="G28" s="460"/>
      <c r="H28" s="460"/>
      <c r="I28" s="460"/>
      <c r="J28" s="460"/>
      <c r="K28" s="462"/>
      <c r="L28" s="461" t="s">
        <v>208</v>
      </c>
      <c r="M28" s="461"/>
      <c r="N28" s="461"/>
      <c r="O28" s="461"/>
      <c r="P28" s="461"/>
      <c r="Q28" s="467" t="s">
        <v>83</v>
      </c>
      <c r="R28" s="467"/>
      <c r="S28" s="467"/>
      <c r="T28" s="467"/>
      <c r="U28" s="482">
        <f>'②入力フォーム'!AL18</f>
        <v>4.5999999999999996</v>
      </c>
      <c r="V28" s="482"/>
      <c r="W28" s="482"/>
      <c r="X28" s="482"/>
      <c r="Y28" s="482"/>
      <c r="Z28" s="455" t="s">
        <v>28</v>
      </c>
      <c r="AA28" s="455"/>
      <c r="AB28" s="455"/>
      <c r="AC28" s="486"/>
      <c r="AD28" s="449"/>
      <c r="AE28" s="448"/>
      <c r="AF28" s="448"/>
      <c r="AG28" s="448" t="s">
        <v>107</v>
      </c>
      <c r="AH28" s="448"/>
      <c r="AI28" s="448"/>
      <c r="AJ28" s="448"/>
      <c r="AK28" s="448"/>
      <c r="AL28" s="448"/>
      <c r="AM28" s="448"/>
      <c r="AN28" s="448"/>
      <c r="AO28" s="448"/>
      <c r="AP28" s="448"/>
      <c r="AQ28" s="448"/>
      <c r="AR28" s="448"/>
      <c r="AS28" s="448"/>
      <c r="AT28" s="448"/>
      <c r="AU28" s="448"/>
      <c r="AV28" s="448"/>
      <c r="AW28" s="448"/>
      <c r="AX28" s="448"/>
      <c r="AY28" s="448"/>
      <c r="AZ28" s="448"/>
      <c r="BA28" s="448"/>
      <c r="BB28" s="448"/>
      <c r="BC28" s="448"/>
      <c r="BD28" s="448"/>
      <c r="BE28" s="448"/>
      <c r="BF28" s="449"/>
      <c r="BG28" s="449"/>
      <c r="BH28" s="529"/>
      <c r="BI28" s="529"/>
      <c r="BJ28" s="529"/>
      <c r="BK28" s="529"/>
      <c r="BL28" s="529"/>
      <c r="BM28" s="529"/>
      <c r="BN28" s="529"/>
      <c r="BO28" s="529"/>
      <c r="BP28" s="529"/>
      <c r="BQ28" s="529"/>
      <c r="BR28" s="529"/>
      <c r="BS28" s="529"/>
      <c r="BT28" s="529"/>
      <c r="BU28" s="529"/>
      <c r="BV28" s="529"/>
      <c r="BW28" s="529"/>
      <c r="BX28" s="529"/>
      <c r="BY28" s="529"/>
      <c r="BZ28" s="529"/>
      <c r="CA28" s="529"/>
      <c r="CB28" s="529"/>
      <c r="CC28" s="529"/>
      <c r="CD28" s="534"/>
      <c r="CE28" s="543"/>
      <c r="CF28" s="543"/>
      <c r="CG28" s="543"/>
      <c r="CH28" s="543"/>
      <c r="CI28" s="543"/>
      <c r="CJ28" s="555"/>
      <c r="CK28" s="555"/>
      <c r="CL28" s="570"/>
      <c r="CM28" s="449"/>
    </row>
    <row r="29" spans="1:91" ht="20.100000000000001" customHeight="1">
      <c r="A29" s="448"/>
      <c r="B29" s="449"/>
      <c r="C29" s="448"/>
      <c r="D29" s="448"/>
      <c r="E29" s="448"/>
      <c r="F29" s="457"/>
      <c r="G29" s="457"/>
      <c r="H29" s="457"/>
      <c r="I29" s="457"/>
      <c r="J29" s="457"/>
      <c r="K29" s="463"/>
      <c r="L29" s="461" t="s">
        <v>180</v>
      </c>
      <c r="M29" s="461"/>
      <c r="N29" s="461"/>
      <c r="O29" s="461"/>
      <c r="P29" s="461"/>
      <c r="Q29" s="467" t="s">
        <v>83</v>
      </c>
      <c r="R29" s="467"/>
      <c r="S29" s="467"/>
      <c r="T29" s="467"/>
      <c r="U29" s="482">
        <f>'②入力フォーム'!AL19</f>
        <v>4.5</v>
      </c>
      <c r="V29" s="482"/>
      <c r="W29" s="482"/>
      <c r="X29" s="482"/>
      <c r="Y29" s="482"/>
      <c r="Z29" s="455" t="s">
        <v>28</v>
      </c>
      <c r="AA29" s="455"/>
      <c r="AB29" s="455"/>
      <c r="AC29" s="486"/>
      <c r="AD29" s="449"/>
      <c r="AE29" s="448"/>
      <c r="AF29" s="448"/>
      <c r="AG29" s="448" t="s">
        <v>49</v>
      </c>
      <c r="AH29" s="448"/>
      <c r="AI29" s="448"/>
      <c r="AJ29" s="448"/>
      <c r="AK29" s="448"/>
      <c r="AL29" s="448"/>
      <c r="AM29" s="448"/>
      <c r="AN29" s="448"/>
      <c r="AO29" s="448"/>
      <c r="AP29" s="448"/>
      <c r="AQ29" s="448"/>
      <c r="AR29" s="448"/>
      <c r="AS29" s="448"/>
      <c r="AT29" s="448"/>
      <c r="AU29" s="448"/>
      <c r="AV29" s="448"/>
      <c r="AW29" s="448"/>
      <c r="AX29" s="448"/>
      <c r="AY29" s="448"/>
      <c r="AZ29" s="448"/>
      <c r="BA29" s="448"/>
      <c r="BB29" s="448"/>
      <c r="BC29" s="448"/>
      <c r="BD29" s="448"/>
      <c r="BE29" s="448"/>
      <c r="BF29" s="449"/>
      <c r="BG29" s="449"/>
      <c r="BH29" s="529" t="s">
        <v>32</v>
      </c>
      <c r="BI29" s="529"/>
      <c r="BJ29" s="529"/>
      <c r="BK29" s="529"/>
      <c r="BL29" s="529"/>
      <c r="BM29" s="529"/>
      <c r="BN29" s="529"/>
      <c r="BO29" s="529"/>
      <c r="BP29" s="529"/>
      <c r="BQ29" s="529"/>
      <c r="BR29" s="529"/>
      <c r="BS29" s="529"/>
      <c r="BT29" s="529"/>
      <c r="BU29" s="529"/>
      <c r="BV29" s="529"/>
      <c r="BW29" s="529"/>
      <c r="BX29" s="529"/>
      <c r="BY29" s="529"/>
      <c r="BZ29" s="529"/>
      <c r="CA29" s="529"/>
      <c r="CB29" s="529"/>
      <c r="CC29" s="529"/>
      <c r="CD29" s="535">
        <f>'②入力フォーム'!DB10*100</f>
        <v>29.702970297029701</v>
      </c>
      <c r="CE29" s="544"/>
      <c r="CF29" s="544"/>
      <c r="CG29" s="544"/>
      <c r="CH29" s="544"/>
      <c r="CI29" s="544"/>
      <c r="CJ29" s="556" t="s">
        <v>38</v>
      </c>
      <c r="CK29" s="556"/>
      <c r="CL29" s="571"/>
      <c r="CM29" s="449"/>
    </row>
    <row r="30" spans="1:91" ht="20.100000000000001" customHeight="1">
      <c r="A30" s="448"/>
      <c r="B30" s="449"/>
      <c r="C30" s="448"/>
      <c r="D30" s="448"/>
      <c r="E30" s="448"/>
      <c r="F30" s="448"/>
      <c r="G30" s="448"/>
      <c r="H30" s="448"/>
      <c r="I30" s="448"/>
      <c r="J30" s="448"/>
      <c r="K30" s="455" t="s">
        <v>13</v>
      </c>
      <c r="L30" s="455"/>
      <c r="M30" s="455"/>
      <c r="N30" s="455"/>
      <c r="O30" s="455"/>
      <c r="P30" s="455"/>
      <c r="Q30" s="467" t="s">
        <v>22</v>
      </c>
      <c r="R30" s="467"/>
      <c r="S30" s="467"/>
      <c r="T30" s="467"/>
      <c r="U30" s="482">
        <f>'②入力フォーム'!AL21</f>
        <v>10.24</v>
      </c>
      <c r="V30" s="482"/>
      <c r="W30" s="482"/>
      <c r="X30" s="482"/>
      <c r="Y30" s="482"/>
      <c r="Z30" s="455" t="s">
        <v>182</v>
      </c>
      <c r="AA30" s="455"/>
      <c r="AB30" s="455"/>
      <c r="AC30" s="486"/>
      <c r="AD30" s="449"/>
      <c r="AE30" s="448"/>
      <c r="AF30" s="449"/>
      <c r="AG30" s="449"/>
      <c r="AH30" s="449"/>
      <c r="AI30" s="449"/>
      <c r="AJ30" s="449"/>
      <c r="AK30" s="449"/>
      <c r="AL30" s="449"/>
      <c r="AM30" s="449"/>
      <c r="AN30" s="449"/>
      <c r="AO30" s="449"/>
      <c r="AP30" s="449"/>
      <c r="AQ30" s="449"/>
      <c r="AR30" s="449"/>
      <c r="AS30" s="449"/>
      <c r="AT30" s="449"/>
      <c r="AU30" s="449"/>
      <c r="AV30" s="449"/>
      <c r="AW30" s="449"/>
      <c r="AX30" s="449"/>
      <c r="AY30" s="449"/>
      <c r="AZ30" s="449"/>
      <c r="BA30" s="449"/>
      <c r="BB30" s="449"/>
      <c r="BC30" s="449"/>
      <c r="BD30" s="449"/>
      <c r="BE30" s="449"/>
      <c r="BF30" s="449"/>
      <c r="BG30" s="449"/>
      <c r="BH30" s="529"/>
      <c r="BI30" s="529"/>
      <c r="BJ30" s="529"/>
      <c r="BK30" s="529"/>
      <c r="BL30" s="529"/>
      <c r="BM30" s="529"/>
      <c r="BN30" s="529"/>
      <c r="BO30" s="529"/>
      <c r="BP30" s="529"/>
      <c r="BQ30" s="529"/>
      <c r="BR30" s="529"/>
      <c r="BS30" s="529"/>
      <c r="BT30" s="529"/>
      <c r="BU30" s="529"/>
      <c r="BV30" s="529"/>
      <c r="BW30" s="529"/>
      <c r="BX30" s="529"/>
      <c r="BY30" s="529"/>
      <c r="BZ30" s="529"/>
      <c r="CA30" s="529"/>
      <c r="CB30" s="529"/>
      <c r="CC30" s="529"/>
      <c r="CD30" s="536"/>
      <c r="CE30" s="545"/>
      <c r="CF30" s="545"/>
      <c r="CG30" s="545"/>
      <c r="CH30" s="545"/>
      <c r="CI30" s="545"/>
      <c r="CJ30" s="557"/>
      <c r="CK30" s="557"/>
      <c r="CL30" s="572"/>
      <c r="CM30" s="449"/>
    </row>
    <row r="31" spans="1:91" ht="20.100000000000001" customHeight="1">
      <c r="A31" s="448"/>
      <c r="B31" s="448"/>
      <c r="C31" s="449"/>
      <c r="D31" s="449"/>
      <c r="E31" s="449"/>
      <c r="F31" s="449"/>
      <c r="G31" s="449"/>
      <c r="H31" s="449"/>
      <c r="I31" s="449"/>
      <c r="J31" s="449"/>
      <c r="K31" s="449"/>
      <c r="L31" s="449"/>
      <c r="M31" s="449"/>
      <c r="N31" s="449"/>
      <c r="O31" s="449"/>
      <c r="P31" s="449"/>
      <c r="Q31" s="452"/>
      <c r="R31" s="452"/>
      <c r="S31" s="452"/>
      <c r="T31" s="452"/>
      <c r="U31" s="452"/>
      <c r="V31" s="452"/>
      <c r="W31" s="452"/>
      <c r="X31" s="452"/>
      <c r="Y31" s="452"/>
      <c r="Z31" s="452"/>
      <c r="AA31" s="452"/>
      <c r="AB31" s="452"/>
      <c r="AC31" s="491"/>
      <c r="AD31" s="449"/>
      <c r="AE31" s="448"/>
      <c r="AF31" s="448"/>
      <c r="AG31" s="448"/>
      <c r="AH31" s="448"/>
      <c r="AI31" s="448"/>
      <c r="AJ31" s="448"/>
      <c r="AK31" s="448"/>
      <c r="AL31" s="448"/>
      <c r="AM31" s="448"/>
      <c r="AN31" s="448"/>
      <c r="AO31" s="448"/>
      <c r="AP31" s="448"/>
      <c r="AQ31" s="448"/>
      <c r="AR31" s="448"/>
      <c r="AS31" s="448"/>
      <c r="AT31" s="448"/>
      <c r="AU31" s="448"/>
      <c r="AV31" s="448"/>
      <c r="AW31" s="448"/>
      <c r="AX31" s="448"/>
      <c r="AY31" s="448"/>
      <c r="AZ31" s="448"/>
      <c r="BA31" s="448"/>
      <c r="BB31" s="448"/>
      <c r="BC31" s="448"/>
      <c r="BD31" s="448"/>
      <c r="BE31" s="448"/>
      <c r="BF31" s="449"/>
      <c r="BG31" s="449"/>
      <c r="BH31" s="529"/>
      <c r="BI31" s="529"/>
      <c r="BJ31" s="529"/>
      <c r="BK31" s="529"/>
      <c r="BL31" s="529"/>
      <c r="BM31" s="529"/>
      <c r="BN31" s="529"/>
      <c r="BO31" s="529"/>
      <c r="BP31" s="529"/>
      <c r="BQ31" s="529"/>
      <c r="BR31" s="529"/>
      <c r="BS31" s="529"/>
      <c r="BT31" s="529"/>
      <c r="BU31" s="529"/>
      <c r="BV31" s="529"/>
      <c r="BW31" s="529"/>
      <c r="BX31" s="529"/>
      <c r="BY31" s="529"/>
      <c r="BZ31" s="529"/>
      <c r="CA31" s="529"/>
      <c r="CB31" s="529"/>
      <c r="CC31" s="529"/>
      <c r="CD31" s="537"/>
      <c r="CE31" s="546"/>
      <c r="CF31" s="546"/>
      <c r="CG31" s="546"/>
      <c r="CH31" s="546"/>
      <c r="CI31" s="546"/>
      <c r="CJ31" s="558"/>
      <c r="CK31" s="558"/>
      <c r="CL31" s="573"/>
      <c r="CM31" s="449"/>
    </row>
    <row r="32" spans="1:91" ht="20.100000000000001" customHeight="1">
      <c r="A32" s="448"/>
      <c r="B32" s="449"/>
      <c r="C32" s="455" t="s">
        <v>42</v>
      </c>
      <c r="D32" s="455"/>
      <c r="E32" s="455"/>
      <c r="F32" s="455"/>
      <c r="G32" s="455"/>
      <c r="H32" s="455"/>
      <c r="I32" s="455"/>
      <c r="J32" s="455"/>
      <c r="K32" s="455"/>
      <c r="L32" s="455"/>
      <c r="M32" s="455"/>
      <c r="N32" s="455"/>
      <c r="O32" s="455"/>
      <c r="P32" s="455"/>
      <c r="Q32" s="479">
        <f>'②入力フォーム'!L36</f>
        <v>3550000</v>
      </c>
      <c r="R32" s="479"/>
      <c r="S32" s="479"/>
      <c r="T32" s="479"/>
      <c r="U32" s="479"/>
      <c r="V32" s="455" t="s">
        <v>89</v>
      </c>
      <c r="W32" s="455"/>
      <c r="X32" s="455"/>
      <c r="Y32" s="455"/>
      <c r="Z32" s="455"/>
      <c r="AA32" s="455"/>
      <c r="AB32" s="455"/>
      <c r="AC32" s="486"/>
      <c r="AD32" s="449"/>
      <c r="AE32" s="448"/>
      <c r="AF32" s="449"/>
      <c r="AG32" s="448"/>
      <c r="AH32" s="448"/>
      <c r="AI32" s="448"/>
      <c r="AJ32" s="448"/>
      <c r="AK32" s="448"/>
      <c r="AL32" s="448"/>
      <c r="AM32" s="448"/>
      <c r="AN32" s="448"/>
      <c r="AO32" s="448"/>
      <c r="AP32" s="448"/>
      <c r="AQ32" s="448"/>
      <c r="AR32" s="448"/>
      <c r="AS32" s="448"/>
      <c r="AT32" s="448"/>
      <c r="AU32" s="448"/>
      <c r="AV32" s="448"/>
      <c r="AW32" s="448"/>
      <c r="AX32" s="448"/>
      <c r="AY32" s="448"/>
      <c r="AZ32" s="448"/>
      <c r="BA32" s="448"/>
      <c r="BB32" s="448"/>
      <c r="BC32" s="448"/>
      <c r="BD32" s="448"/>
      <c r="BE32" s="448"/>
      <c r="BF32" s="449"/>
      <c r="BG32" s="449"/>
      <c r="BH32" s="529" t="s">
        <v>74</v>
      </c>
      <c r="BI32" s="529"/>
      <c r="BJ32" s="529"/>
      <c r="BK32" s="529"/>
      <c r="BL32" s="529"/>
      <c r="BM32" s="529"/>
      <c r="BN32" s="529"/>
      <c r="BO32" s="529"/>
      <c r="BP32" s="529"/>
      <c r="BQ32" s="529"/>
      <c r="BR32" s="529"/>
      <c r="BS32" s="529"/>
      <c r="BT32" s="529"/>
      <c r="BU32" s="529"/>
      <c r="BV32" s="529"/>
      <c r="BW32" s="529"/>
      <c r="BX32" s="529"/>
      <c r="BY32" s="529"/>
      <c r="BZ32" s="529"/>
      <c r="CA32" s="529"/>
      <c r="CB32" s="529"/>
      <c r="CC32" s="529"/>
      <c r="CD32" s="532">
        <f>'②入力フォーム'!DB12</f>
        <v>70</v>
      </c>
      <c r="CE32" s="541"/>
      <c r="CF32" s="541"/>
      <c r="CG32" s="541"/>
      <c r="CH32" s="541"/>
      <c r="CI32" s="541"/>
      <c r="CJ32" s="553" t="s">
        <v>182</v>
      </c>
      <c r="CK32" s="553"/>
      <c r="CL32" s="568"/>
      <c r="CM32" s="449"/>
    </row>
    <row r="33" spans="1:91" ht="20.100000000000001" customHeight="1">
      <c r="A33" s="448"/>
      <c r="B33" s="449"/>
      <c r="C33" s="457" t="s">
        <v>86</v>
      </c>
      <c r="D33" s="457"/>
      <c r="E33" s="457"/>
      <c r="F33" s="457"/>
      <c r="G33" s="457"/>
      <c r="H33" s="457"/>
      <c r="I33" s="457"/>
      <c r="J33" s="457"/>
      <c r="K33" s="464" t="s">
        <v>87</v>
      </c>
      <c r="L33" s="464"/>
      <c r="M33" s="464"/>
      <c r="N33" s="464"/>
      <c r="O33" s="464"/>
      <c r="P33" s="464"/>
      <c r="Q33" s="480">
        <f>'②入力フォーム'!L37</f>
        <v>1630000</v>
      </c>
      <c r="R33" s="480"/>
      <c r="S33" s="480"/>
      <c r="T33" s="480"/>
      <c r="U33" s="480"/>
      <c r="V33" s="464" t="s">
        <v>89</v>
      </c>
      <c r="W33" s="464"/>
      <c r="X33" s="464"/>
      <c r="Y33" s="464"/>
      <c r="Z33" s="464"/>
      <c r="AA33" s="464"/>
      <c r="AB33" s="464"/>
      <c r="AC33" s="486"/>
      <c r="AD33" s="449"/>
      <c r="AE33" s="448"/>
      <c r="AF33" s="464"/>
      <c r="AG33" s="464"/>
      <c r="AH33" s="464"/>
      <c r="AI33" s="464"/>
      <c r="AJ33" s="464"/>
      <c r="AK33" s="464"/>
      <c r="AL33" s="464"/>
      <c r="AM33" s="464"/>
      <c r="AN33" s="464"/>
      <c r="AO33" s="464"/>
      <c r="AP33" s="464"/>
      <c r="AQ33" s="464"/>
      <c r="AR33" s="464"/>
      <c r="AS33" s="464"/>
      <c r="AT33" s="464"/>
      <c r="AU33" s="464"/>
      <c r="AV33" s="464"/>
      <c r="AW33" s="464"/>
      <c r="AX33" s="464"/>
      <c r="AY33" s="464"/>
      <c r="AZ33" s="464"/>
      <c r="BA33" s="464"/>
      <c r="BB33" s="464"/>
      <c r="BC33" s="464"/>
      <c r="BD33" s="464"/>
      <c r="BE33" s="464"/>
      <c r="BF33" s="449"/>
      <c r="BG33" s="449"/>
      <c r="BH33" s="529"/>
      <c r="BI33" s="529"/>
      <c r="BJ33" s="529"/>
      <c r="BK33" s="529"/>
      <c r="BL33" s="529"/>
      <c r="BM33" s="529"/>
      <c r="BN33" s="529"/>
      <c r="BO33" s="529"/>
      <c r="BP33" s="529"/>
      <c r="BQ33" s="529"/>
      <c r="BR33" s="529"/>
      <c r="BS33" s="529"/>
      <c r="BT33" s="529"/>
      <c r="BU33" s="529"/>
      <c r="BV33" s="529"/>
      <c r="BW33" s="529"/>
      <c r="BX33" s="529"/>
      <c r="BY33" s="529"/>
      <c r="BZ33" s="529"/>
      <c r="CA33" s="529"/>
      <c r="CB33" s="529"/>
      <c r="CC33" s="529"/>
      <c r="CD33" s="533"/>
      <c r="CE33" s="542"/>
      <c r="CF33" s="542"/>
      <c r="CG33" s="542"/>
      <c r="CH33" s="542"/>
      <c r="CI33" s="542"/>
      <c r="CJ33" s="554"/>
      <c r="CK33" s="554"/>
      <c r="CL33" s="569"/>
      <c r="CM33" s="449"/>
    </row>
    <row r="34" spans="1:91" ht="20.100000000000001" customHeight="1">
      <c r="A34" s="448"/>
      <c r="B34" s="449"/>
      <c r="C34" s="457"/>
      <c r="D34" s="457"/>
      <c r="E34" s="457"/>
      <c r="F34" s="457"/>
      <c r="G34" s="457"/>
      <c r="H34" s="457"/>
      <c r="I34" s="457"/>
      <c r="J34" s="457"/>
      <c r="K34" s="464" t="s">
        <v>88</v>
      </c>
      <c r="L34" s="464"/>
      <c r="M34" s="464"/>
      <c r="N34" s="464"/>
      <c r="O34" s="464"/>
      <c r="P34" s="464"/>
      <c r="Q34" s="480">
        <f>'②入力フォーム'!L39</f>
        <v>1370000</v>
      </c>
      <c r="R34" s="480"/>
      <c r="S34" s="480"/>
      <c r="T34" s="480"/>
      <c r="U34" s="480"/>
      <c r="V34" s="464" t="s">
        <v>89</v>
      </c>
      <c r="W34" s="464"/>
      <c r="X34" s="464"/>
      <c r="Y34" s="464"/>
      <c r="Z34" s="464"/>
      <c r="AA34" s="464"/>
      <c r="AB34" s="464"/>
      <c r="AC34" s="486"/>
      <c r="AD34" s="449"/>
      <c r="AE34" s="448"/>
      <c r="AF34" s="506"/>
      <c r="AG34" s="506"/>
      <c r="AH34" s="506"/>
      <c r="AI34" s="506"/>
      <c r="AJ34" s="506"/>
      <c r="AK34" s="506"/>
      <c r="AL34" s="506"/>
      <c r="AM34" s="506"/>
      <c r="AN34" s="506"/>
      <c r="AO34" s="506"/>
      <c r="AP34" s="506"/>
      <c r="AQ34" s="506"/>
      <c r="AR34" s="506"/>
      <c r="AS34" s="506"/>
      <c r="AT34" s="506"/>
      <c r="AU34" s="506"/>
      <c r="AV34" s="506"/>
      <c r="AW34" s="506"/>
      <c r="AX34" s="506"/>
      <c r="AY34" s="506"/>
      <c r="AZ34" s="506"/>
      <c r="BA34" s="506"/>
      <c r="BB34" s="506"/>
      <c r="BC34" s="506"/>
      <c r="BD34" s="506"/>
      <c r="BE34" s="506"/>
      <c r="BF34" s="449"/>
      <c r="BG34" s="449"/>
      <c r="BH34" s="529"/>
      <c r="BI34" s="529"/>
      <c r="BJ34" s="529"/>
      <c r="BK34" s="529"/>
      <c r="BL34" s="529"/>
      <c r="BM34" s="529"/>
      <c r="BN34" s="529"/>
      <c r="BO34" s="529"/>
      <c r="BP34" s="529"/>
      <c r="BQ34" s="529"/>
      <c r="BR34" s="529"/>
      <c r="BS34" s="529"/>
      <c r="BT34" s="529"/>
      <c r="BU34" s="529"/>
      <c r="BV34" s="529"/>
      <c r="BW34" s="529"/>
      <c r="BX34" s="529"/>
      <c r="BY34" s="529"/>
      <c r="BZ34" s="529"/>
      <c r="CA34" s="529"/>
      <c r="CB34" s="529"/>
      <c r="CC34" s="529"/>
      <c r="CD34" s="534"/>
      <c r="CE34" s="543"/>
      <c r="CF34" s="543"/>
      <c r="CG34" s="543"/>
      <c r="CH34" s="543"/>
      <c r="CI34" s="543"/>
      <c r="CJ34" s="555"/>
      <c r="CK34" s="555"/>
      <c r="CL34" s="570"/>
      <c r="CM34" s="449"/>
    </row>
    <row r="35" spans="1:91" ht="20.100000000000001" customHeight="1">
      <c r="A35" s="449"/>
      <c r="B35" s="449"/>
      <c r="C35" s="458"/>
      <c r="D35" s="458"/>
      <c r="E35" s="458"/>
      <c r="F35" s="458"/>
      <c r="G35" s="458"/>
      <c r="H35" s="458"/>
      <c r="I35" s="458"/>
      <c r="J35" s="458"/>
      <c r="K35" s="464" t="s">
        <v>209</v>
      </c>
      <c r="L35" s="464"/>
      <c r="M35" s="464"/>
      <c r="N35" s="464"/>
      <c r="O35" s="464"/>
      <c r="P35" s="464"/>
      <c r="Q35" s="480">
        <f>'②入力フォーム'!L41</f>
        <v>550000</v>
      </c>
      <c r="R35" s="480"/>
      <c r="S35" s="480"/>
      <c r="T35" s="480"/>
      <c r="U35" s="480"/>
      <c r="V35" s="464" t="s">
        <v>89</v>
      </c>
      <c r="W35" s="464"/>
      <c r="X35" s="464"/>
      <c r="Y35" s="464"/>
      <c r="Z35" s="464"/>
      <c r="AA35" s="464"/>
      <c r="AB35" s="464"/>
      <c r="AC35" s="486"/>
      <c r="AD35" s="449"/>
      <c r="AE35" s="449"/>
      <c r="AF35" s="506"/>
      <c r="AG35" s="506"/>
      <c r="AH35" s="506"/>
      <c r="AI35" s="506"/>
      <c r="AJ35" s="506"/>
      <c r="AK35" s="506"/>
      <c r="AL35" s="506"/>
      <c r="AM35" s="506"/>
      <c r="AN35" s="506"/>
      <c r="AO35" s="506"/>
      <c r="AP35" s="506"/>
      <c r="AQ35" s="506"/>
      <c r="AR35" s="506"/>
      <c r="AS35" s="506"/>
      <c r="AT35" s="506"/>
      <c r="AU35" s="506"/>
      <c r="AV35" s="506"/>
      <c r="AW35" s="506"/>
      <c r="AX35" s="506"/>
      <c r="AY35" s="506"/>
      <c r="AZ35" s="506"/>
      <c r="BA35" s="506"/>
      <c r="BB35" s="506"/>
      <c r="BC35" s="506"/>
      <c r="BD35" s="506"/>
      <c r="BE35" s="506"/>
      <c r="BF35" s="449"/>
      <c r="BG35" s="449"/>
      <c r="BH35" s="529" t="s">
        <v>77</v>
      </c>
      <c r="BI35" s="529"/>
      <c r="BJ35" s="529"/>
      <c r="BK35" s="529"/>
      <c r="BL35" s="529"/>
      <c r="BM35" s="529"/>
      <c r="BN35" s="529"/>
      <c r="BO35" s="529"/>
      <c r="BP35" s="529"/>
      <c r="BQ35" s="529"/>
      <c r="BR35" s="529"/>
      <c r="BS35" s="529"/>
      <c r="BT35" s="529"/>
      <c r="BU35" s="529"/>
      <c r="BV35" s="529"/>
      <c r="BW35" s="529"/>
      <c r="BX35" s="529"/>
      <c r="BY35" s="529"/>
      <c r="BZ35" s="529"/>
      <c r="CA35" s="529"/>
      <c r="CB35" s="529"/>
      <c r="CC35" s="529"/>
      <c r="CD35" s="538">
        <f>'②入力フォーム'!DB14</f>
        <v>100000</v>
      </c>
      <c r="CE35" s="547"/>
      <c r="CF35" s="547"/>
      <c r="CG35" s="547"/>
      <c r="CH35" s="547"/>
      <c r="CI35" s="547"/>
      <c r="CJ35" s="559" t="s">
        <v>2</v>
      </c>
      <c r="CK35" s="559"/>
      <c r="CL35" s="574"/>
      <c r="CM35" s="449"/>
    </row>
    <row r="36" spans="1:91" ht="20.100000000000001" customHeight="1">
      <c r="A36" s="448"/>
      <c r="B36" s="449"/>
      <c r="C36" s="449"/>
      <c r="D36" s="449"/>
      <c r="E36" s="449"/>
      <c r="F36" s="449"/>
      <c r="G36" s="449"/>
      <c r="H36" s="449"/>
      <c r="I36" s="449"/>
      <c r="J36" s="449"/>
      <c r="K36" s="449"/>
      <c r="L36" s="449"/>
      <c r="M36" s="449"/>
      <c r="N36" s="449"/>
      <c r="O36" s="449"/>
      <c r="P36" s="449"/>
      <c r="Q36" s="449"/>
      <c r="R36" s="449"/>
      <c r="S36" s="449"/>
      <c r="T36" s="449"/>
      <c r="U36" s="449"/>
      <c r="V36" s="449"/>
      <c r="W36" s="449"/>
      <c r="X36" s="449"/>
      <c r="Y36" s="449"/>
      <c r="Z36" s="449"/>
      <c r="AA36" s="449"/>
      <c r="AB36" s="449"/>
      <c r="AC36" s="449"/>
      <c r="AD36" s="449"/>
      <c r="AE36" s="448"/>
      <c r="AF36" s="449"/>
      <c r="AG36" s="449"/>
      <c r="AH36" s="449"/>
      <c r="AI36" s="449"/>
      <c r="AJ36" s="449"/>
      <c r="AK36" s="449"/>
      <c r="AL36" s="449"/>
      <c r="AM36" s="449"/>
      <c r="AN36" s="449"/>
      <c r="AO36" s="449"/>
      <c r="AP36" s="449"/>
      <c r="AQ36" s="449"/>
      <c r="AR36" s="449"/>
      <c r="AS36" s="449"/>
      <c r="AT36" s="449"/>
      <c r="AU36" s="449"/>
      <c r="AV36" s="449"/>
      <c r="AW36" s="449"/>
      <c r="AX36" s="449"/>
      <c r="AY36" s="449"/>
      <c r="AZ36" s="449"/>
      <c r="BA36" s="449"/>
      <c r="BB36" s="449"/>
      <c r="BC36" s="449"/>
      <c r="BD36" s="449"/>
      <c r="BE36" s="449"/>
      <c r="BF36" s="449"/>
      <c r="BG36" s="449"/>
      <c r="BH36" s="529"/>
      <c r="BI36" s="529"/>
      <c r="BJ36" s="529"/>
      <c r="BK36" s="529"/>
      <c r="BL36" s="529"/>
      <c r="BM36" s="529"/>
      <c r="BN36" s="529"/>
      <c r="BO36" s="529"/>
      <c r="BP36" s="529"/>
      <c r="BQ36" s="529"/>
      <c r="BR36" s="529"/>
      <c r="BS36" s="529"/>
      <c r="BT36" s="529"/>
      <c r="BU36" s="529"/>
      <c r="BV36" s="529"/>
      <c r="BW36" s="529"/>
      <c r="BX36" s="529"/>
      <c r="BY36" s="529"/>
      <c r="BZ36" s="529"/>
      <c r="CA36" s="529"/>
      <c r="CB36" s="529"/>
      <c r="CC36" s="529"/>
      <c r="CD36" s="539"/>
      <c r="CE36" s="548"/>
      <c r="CF36" s="548"/>
      <c r="CG36" s="548"/>
      <c r="CH36" s="548"/>
      <c r="CI36" s="548"/>
      <c r="CJ36" s="560"/>
      <c r="CK36" s="560"/>
      <c r="CL36" s="575"/>
      <c r="CM36" s="449"/>
    </row>
    <row r="37" spans="1:91" ht="20.100000000000001" customHeight="1">
      <c r="A37" s="448"/>
      <c r="B37" s="449"/>
      <c r="C37" s="455" t="s">
        <v>171</v>
      </c>
      <c r="D37" s="455"/>
      <c r="E37" s="455"/>
      <c r="F37" s="455"/>
      <c r="G37" s="455"/>
      <c r="H37" s="455"/>
      <c r="I37" s="455"/>
      <c r="J37" s="455"/>
      <c r="K37" s="456"/>
      <c r="L37" s="466"/>
      <c r="M37" s="466"/>
      <c r="N37" s="466"/>
      <c r="O37" s="466"/>
      <c r="P37" s="466"/>
      <c r="Q37" s="479">
        <f>'②入力フォーム'!BC3</f>
        <v>2727273</v>
      </c>
      <c r="R37" s="479"/>
      <c r="S37" s="479"/>
      <c r="T37" s="479"/>
      <c r="U37" s="479"/>
      <c r="V37" s="455" t="s">
        <v>90</v>
      </c>
      <c r="W37" s="455"/>
      <c r="X37" s="455"/>
      <c r="Y37" s="455"/>
      <c r="Z37" s="455"/>
      <c r="AA37" s="455"/>
      <c r="AB37" s="455"/>
      <c r="AC37" s="486"/>
      <c r="AD37" s="449"/>
      <c r="AE37" s="448"/>
      <c r="AF37" s="449"/>
      <c r="AG37" s="449"/>
      <c r="AH37" s="449"/>
      <c r="AI37" s="449"/>
      <c r="AJ37" s="449"/>
      <c r="AK37" s="449"/>
      <c r="AL37" s="449"/>
      <c r="AM37" s="449"/>
      <c r="AN37" s="449"/>
      <c r="AO37" s="449"/>
      <c r="AP37" s="449"/>
      <c r="AQ37" s="449"/>
      <c r="AR37" s="449"/>
      <c r="AS37" s="449"/>
      <c r="AT37" s="449"/>
      <c r="AU37" s="449"/>
      <c r="AV37" s="449"/>
      <c r="AW37" s="449"/>
      <c r="AX37" s="449"/>
      <c r="AY37" s="449"/>
      <c r="AZ37" s="449"/>
      <c r="BA37" s="449"/>
      <c r="BB37" s="449"/>
      <c r="BC37" s="449"/>
      <c r="BD37" s="449"/>
      <c r="BE37" s="449"/>
      <c r="BF37" s="448"/>
      <c r="BG37" s="449"/>
      <c r="BH37" s="529"/>
      <c r="BI37" s="529"/>
      <c r="BJ37" s="529"/>
      <c r="BK37" s="529"/>
      <c r="BL37" s="529"/>
      <c r="BM37" s="529"/>
      <c r="BN37" s="529"/>
      <c r="BO37" s="529"/>
      <c r="BP37" s="529"/>
      <c r="BQ37" s="529"/>
      <c r="BR37" s="529"/>
      <c r="BS37" s="529"/>
      <c r="BT37" s="529"/>
      <c r="BU37" s="529"/>
      <c r="BV37" s="529"/>
      <c r="BW37" s="529"/>
      <c r="BX37" s="529"/>
      <c r="BY37" s="529"/>
      <c r="BZ37" s="529"/>
      <c r="CA37" s="529"/>
      <c r="CB37" s="529"/>
      <c r="CC37" s="529"/>
      <c r="CD37" s="540"/>
      <c r="CE37" s="549"/>
      <c r="CF37" s="549"/>
      <c r="CG37" s="549"/>
      <c r="CH37" s="549"/>
      <c r="CI37" s="549"/>
      <c r="CJ37" s="561"/>
      <c r="CK37" s="561"/>
      <c r="CL37" s="576"/>
      <c r="CM37" s="449"/>
    </row>
    <row r="38" spans="1:91" ht="20.100000000000001" customHeight="1">
      <c r="A38" s="448"/>
      <c r="B38" s="449"/>
      <c r="C38" s="457" t="s">
        <v>86</v>
      </c>
      <c r="D38" s="457"/>
      <c r="E38" s="457"/>
      <c r="F38" s="457"/>
      <c r="G38" s="457"/>
      <c r="H38" s="457"/>
      <c r="I38" s="457"/>
      <c r="J38" s="457"/>
      <c r="K38" s="464" t="s">
        <v>87</v>
      </c>
      <c r="L38" s="464"/>
      <c r="M38" s="464"/>
      <c r="N38" s="464"/>
      <c r="O38" s="464"/>
      <c r="P38" s="464"/>
      <c r="Q38" s="480">
        <f>'②入力フォーム'!BC4</f>
        <v>1481818</v>
      </c>
      <c r="R38" s="480"/>
      <c r="S38" s="480"/>
      <c r="T38" s="480"/>
      <c r="U38" s="480"/>
      <c r="V38" s="464" t="s">
        <v>90</v>
      </c>
      <c r="W38" s="464"/>
      <c r="X38" s="464"/>
      <c r="Y38" s="464"/>
      <c r="Z38" s="464"/>
      <c r="AA38" s="464"/>
      <c r="AB38" s="464"/>
      <c r="AC38" s="486"/>
      <c r="AD38" s="449"/>
      <c r="AE38" s="448"/>
      <c r="AF38" s="449"/>
      <c r="AG38" s="449"/>
      <c r="AH38" s="449"/>
      <c r="AI38" s="449"/>
      <c r="AJ38" s="449"/>
      <c r="AK38" s="449"/>
      <c r="AL38" s="449"/>
      <c r="AM38" s="449"/>
      <c r="AN38" s="449"/>
      <c r="AO38" s="449"/>
      <c r="AP38" s="449"/>
      <c r="AQ38" s="449"/>
      <c r="AR38" s="449"/>
      <c r="AS38" s="449"/>
      <c r="AT38" s="449"/>
      <c r="AU38" s="449"/>
      <c r="AV38" s="449"/>
      <c r="AW38" s="449"/>
      <c r="AX38" s="449"/>
      <c r="AY38" s="449"/>
      <c r="AZ38" s="449"/>
      <c r="BA38" s="449"/>
      <c r="BB38" s="449"/>
      <c r="BC38" s="449"/>
      <c r="BD38" s="449"/>
      <c r="BE38" s="449"/>
      <c r="BF38" s="448"/>
      <c r="BG38" s="449"/>
      <c r="BH38" s="529" t="s">
        <v>143</v>
      </c>
      <c r="BI38" s="529"/>
      <c r="BJ38" s="529"/>
      <c r="BK38" s="529"/>
      <c r="BL38" s="529"/>
      <c r="BM38" s="529"/>
      <c r="BN38" s="529"/>
      <c r="BO38" s="529"/>
      <c r="BP38" s="529"/>
      <c r="BQ38" s="529"/>
      <c r="BR38" s="529"/>
      <c r="BS38" s="529"/>
      <c r="BT38" s="529"/>
      <c r="BU38" s="529"/>
      <c r="BV38" s="529"/>
      <c r="BW38" s="529"/>
      <c r="BX38" s="529"/>
      <c r="BY38" s="529"/>
      <c r="BZ38" s="529"/>
      <c r="CA38" s="529"/>
      <c r="CB38" s="529"/>
      <c r="CC38" s="529"/>
      <c r="CD38" s="538">
        <f>'②入力フォーム'!DB16</f>
        <v>2</v>
      </c>
      <c r="CE38" s="547"/>
      <c r="CF38" s="547"/>
      <c r="CG38" s="547"/>
      <c r="CH38" s="547"/>
      <c r="CI38" s="547"/>
      <c r="CJ38" s="562" t="s">
        <v>159</v>
      </c>
      <c r="CK38" s="562"/>
      <c r="CL38" s="577"/>
      <c r="CM38" s="449"/>
    </row>
    <row r="39" spans="1:91" ht="20.100000000000001" customHeight="1">
      <c r="A39" s="448"/>
      <c r="B39" s="449"/>
      <c r="C39" s="457"/>
      <c r="D39" s="457"/>
      <c r="E39" s="457"/>
      <c r="F39" s="457"/>
      <c r="G39" s="457"/>
      <c r="H39" s="457"/>
      <c r="I39" s="457"/>
      <c r="J39" s="457"/>
      <c r="K39" s="464" t="s">
        <v>88</v>
      </c>
      <c r="L39" s="464"/>
      <c r="M39" s="464"/>
      <c r="N39" s="464"/>
      <c r="O39" s="464"/>
      <c r="P39" s="464"/>
      <c r="Q39" s="480">
        <f>'②入力フォーム'!BC6</f>
        <v>1245455</v>
      </c>
      <c r="R39" s="480"/>
      <c r="S39" s="480"/>
      <c r="T39" s="480"/>
      <c r="U39" s="480"/>
      <c r="V39" s="464" t="s">
        <v>90</v>
      </c>
      <c r="W39" s="464"/>
      <c r="X39" s="464"/>
      <c r="Y39" s="464"/>
      <c r="Z39" s="464"/>
      <c r="AA39" s="464"/>
      <c r="AB39" s="464"/>
      <c r="AC39" s="486"/>
      <c r="AD39" s="449"/>
      <c r="AE39" s="448"/>
      <c r="AF39" s="449"/>
      <c r="AG39" s="449"/>
      <c r="AH39" s="449"/>
      <c r="AI39" s="449"/>
      <c r="AJ39" s="449"/>
      <c r="AK39" s="449"/>
      <c r="AL39" s="449"/>
      <c r="AM39" s="449"/>
      <c r="AN39" s="449"/>
      <c r="AO39" s="449"/>
      <c r="AP39" s="449"/>
      <c r="AQ39" s="449"/>
      <c r="AR39" s="449"/>
      <c r="AS39" s="449"/>
      <c r="AT39" s="449"/>
      <c r="AU39" s="449"/>
      <c r="AV39" s="449"/>
      <c r="AW39" s="449"/>
      <c r="AX39" s="449"/>
      <c r="AY39" s="449"/>
      <c r="AZ39" s="449"/>
      <c r="BA39" s="449"/>
      <c r="BB39" s="449"/>
      <c r="BC39" s="449"/>
      <c r="BD39" s="449"/>
      <c r="BE39" s="449"/>
      <c r="BF39" s="448"/>
      <c r="BG39" s="449"/>
      <c r="BH39" s="529"/>
      <c r="BI39" s="529"/>
      <c r="BJ39" s="529"/>
      <c r="BK39" s="529"/>
      <c r="BL39" s="529"/>
      <c r="BM39" s="529"/>
      <c r="BN39" s="529"/>
      <c r="BO39" s="529"/>
      <c r="BP39" s="529"/>
      <c r="BQ39" s="529"/>
      <c r="BR39" s="529"/>
      <c r="BS39" s="529"/>
      <c r="BT39" s="529"/>
      <c r="BU39" s="529"/>
      <c r="BV39" s="529"/>
      <c r="BW39" s="529"/>
      <c r="BX39" s="529"/>
      <c r="BY39" s="529"/>
      <c r="BZ39" s="529"/>
      <c r="CA39" s="529"/>
      <c r="CB39" s="529"/>
      <c r="CC39" s="529"/>
      <c r="CD39" s="539"/>
      <c r="CE39" s="548"/>
      <c r="CF39" s="548"/>
      <c r="CG39" s="548"/>
      <c r="CH39" s="548"/>
      <c r="CI39" s="548"/>
      <c r="CJ39" s="563"/>
      <c r="CK39" s="563"/>
      <c r="CL39" s="578"/>
      <c r="CM39" s="449"/>
    </row>
    <row r="40" spans="1:91" ht="20.100000000000001" customHeight="1">
      <c r="A40" s="448"/>
      <c r="B40" s="449"/>
      <c r="C40" s="449"/>
      <c r="D40" s="449"/>
      <c r="E40" s="449"/>
      <c r="F40" s="449"/>
      <c r="G40" s="449"/>
      <c r="H40" s="449"/>
      <c r="I40" s="449"/>
      <c r="J40" s="449"/>
      <c r="K40" s="449"/>
      <c r="L40" s="449"/>
      <c r="M40" s="449"/>
      <c r="N40" s="449"/>
      <c r="O40" s="449"/>
      <c r="P40" s="449"/>
      <c r="Q40" s="449"/>
      <c r="R40" s="449"/>
      <c r="S40" s="449"/>
      <c r="T40" s="449"/>
      <c r="U40" s="449"/>
      <c r="V40" s="449"/>
      <c r="W40" s="449"/>
      <c r="X40" s="449"/>
      <c r="Y40" s="448"/>
      <c r="Z40" s="448"/>
      <c r="AA40" s="448"/>
      <c r="AB40" s="448"/>
      <c r="AC40" s="449"/>
      <c r="AD40" s="449"/>
      <c r="AE40" s="448"/>
      <c r="AF40" s="449"/>
      <c r="AG40" s="449"/>
      <c r="AH40" s="449"/>
      <c r="AI40" s="449"/>
      <c r="AJ40" s="449"/>
      <c r="AK40" s="449"/>
      <c r="AL40" s="449"/>
      <c r="AM40" s="449"/>
      <c r="AN40" s="449"/>
      <c r="AO40" s="449"/>
      <c r="AP40" s="449"/>
      <c r="AQ40" s="449"/>
      <c r="AR40" s="449"/>
      <c r="AS40" s="449"/>
      <c r="AT40" s="449"/>
      <c r="AU40" s="449"/>
      <c r="AV40" s="449"/>
      <c r="AW40" s="449"/>
      <c r="AX40" s="449"/>
      <c r="AY40" s="449"/>
      <c r="AZ40" s="449"/>
      <c r="BA40" s="449"/>
      <c r="BB40" s="449"/>
      <c r="BC40" s="449"/>
      <c r="BD40" s="449"/>
      <c r="BE40" s="449"/>
      <c r="BF40" s="449"/>
      <c r="BG40" s="449"/>
      <c r="BH40" s="529"/>
      <c r="BI40" s="529"/>
      <c r="BJ40" s="529"/>
      <c r="BK40" s="529"/>
      <c r="BL40" s="529"/>
      <c r="BM40" s="529"/>
      <c r="BN40" s="529"/>
      <c r="BO40" s="529"/>
      <c r="BP40" s="529"/>
      <c r="BQ40" s="529"/>
      <c r="BR40" s="529"/>
      <c r="BS40" s="529"/>
      <c r="BT40" s="529"/>
      <c r="BU40" s="529"/>
      <c r="BV40" s="529"/>
      <c r="BW40" s="529"/>
      <c r="BX40" s="529"/>
      <c r="BY40" s="529"/>
      <c r="BZ40" s="529"/>
      <c r="CA40" s="529"/>
      <c r="CB40" s="529"/>
      <c r="CC40" s="529"/>
      <c r="CD40" s="540"/>
      <c r="CE40" s="549"/>
      <c r="CF40" s="549"/>
      <c r="CG40" s="549"/>
      <c r="CH40" s="549"/>
      <c r="CI40" s="549"/>
      <c r="CJ40" s="564"/>
      <c r="CK40" s="564"/>
      <c r="CL40" s="579"/>
      <c r="CM40" s="449"/>
    </row>
    <row r="41" spans="1:91" ht="20.100000000000001" customHeight="1">
      <c r="A41" s="448"/>
      <c r="B41" s="449"/>
      <c r="C41" s="455" t="s">
        <v>17</v>
      </c>
      <c r="D41" s="455"/>
      <c r="E41" s="455"/>
      <c r="F41" s="455"/>
      <c r="G41" s="455"/>
      <c r="H41" s="455"/>
      <c r="I41" s="455"/>
      <c r="J41" s="455"/>
      <c r="K41" s="455"/>
      <c r="L41" s="455"/>
      <c r="M41" s="455"/>
      <c r="N41" s="455"/>
      <c r="O41" s="455"/>
      <c r="P41" s="455"/>
      <c r="Q41" s="479">
        <f>Q42+Q43</f>
        <v>695000</v>
      </c>
      <c r="R41" s="479"/>
      <c r="S41" s="479"/>
      <c r="T41" s="479"/>
      <c r="U41" s="479"/>
      <c r="V41" s="455" t="s">
        <v>1</v>
      </c>
      <c r="W41" s="455"/>
      <c r="X41" s="455"/>
      <c r="Y41" s="455"/>
      <c r="Z41" s="455"/>
      <c r="AA41" s="455"/>
      <c r="AB41" s="455"/>
      <c r="AC41" s="486"/>
      <c r="AD41" s="449"/>
      <c r="AE41" s="448"/>
      <c r="AF41" s="449"/>
      <c r="AG41" s="449"/>
      <c r="AH41" s="449"/>
      <c r="AI41" s="449"/>
      <c r="AJ41" s="449"/>
      <c r="AK41" s="449"/>
      <c r="AL41" s="449"/>
      <c r="AM41" s="449"/>
      <c r="AN41" s="449"/>
      <c r="AO41" s="449"/>
      <c r="AP41" s="449"/>
      <c r="AQ41" s="449"/>
      <c r="AR41" s="449"/>
      <c r="AS41" s="449"/>
      <c r="AT41" s="449"/>
      <c r="AU41" s="449"/>
      <c r="AV41" s="449"/>
      <c r="AW41" s="449"/>
      <c r="AX41" s="449"/>
      <c r="AY41" s="449"/>
      <c r="AZ41" s="449"/>
      <c r="BA41" s="449"/>
      <c r="BB41" s="449"/>
      <c r="BC41" s="449"/>
      <c r="BD41" s="449"/>
      <c r="BE41" s="449"/>
      <c r="BF41" s="449"/>
      <c r="BG41" s="449"/>
      <c r="BH41" s="449"/>
      <c r="BI41" s="449"/>
      <c r="BJ41" s="449"/>
      <c r="BK41" s="449"/>
      <c r="BL41" s="449"/>
      <c r="BM41" s="449"/>
      <c r="BN41" s="449"/>
      <c r="BO41" s="449"/>
      <c r="BP41" s="449"/>
      <c r="BQ41" s="449"/>
      <c r="BR41" s="449"/>
      <c r="BS41" s="449"/>
      <c r="BT41" s="449"/>
      <c r="BU41" s="449"/>
      <c r="BV41" s="449"/>
      <c r="BW41" s="449"/>
      <c r="BX41" s="449"/>
      <c r="BY41" s="449"/>
      <c r="BZ41" s="449"/>
      <c r="CA41" s="449"/>
      <c r="CB41" s="449"/>
      <c r="CC41" s="449"/>
      <c r="CD41" s="449"/>
      <c r="CE41" s="449"/>
      <c r="CF41" s="449"/>
      <c r="CG41" s="449"/>
      <c r="CH41" s="449"/>
      <c r="CI41" s="449"/>
      <c r="CJ41" s="449"/>
      <c r="CK41" s="449"/>
      <c r="CL41" s="449"/>
      <c r="CM41" s="449"/>
    </row>
    <row r="42" spans="1:91" ht="20.100000000000001" customHeight="1">
      <c r="A42" s="448"/>
      <c r="B42" s="449"/>
      <c r="C42" s="457" t="s">
        <v>86</v>
      </c>
      <c r="D42" s="457"/>
      <c r="E42" s="457"/>
      <c r="F42" s="457"/>
      <c r="G42" s="457"/>
      <c r="H42" s="457"/>
      <c r="I42" s="457"/>
      <c r="J42" s="457"/>
      <c r="K42" s="448" t="s">
        <v>87</v>
      </c>
      <c r="L42" s="448"/>
      <c r="M42" s="448"/>
      <c r="N42" s="448"/>
      <c r="O42" s="448"/>
      <c r="P42" s="448"/>
      <c r="Q42" s="480">
        <f>詳細!I7</f>
        <v>280000</v>
      </c>
      <c r="R42" s="480"/>
      <c r="S42" s="480"/>
      <c r="T42" s="480"/>
      <c r="U42" s="480"/>
      <c r="V42" s="464" t="s">
        <v>1</v>
      </c>
      <c r="W42" s="464"/>
      <c r="X42" s="464"/>
      <c r="Y42" s="464"/>
      <c r="Z42" s="464"/>
      <c r="AA42" s="464"/>
      <c r="AB42" s="464"/>
      <c r="AC42" s="464"/>
      <c r="AD42" s="448"/>
      <c r="AE42" s="448"/>
      <c r="AF42" s="449"/>
      <c r="AG42" s="449"/>
      <c r="AH42" s="449"/>
      <c r="AI42" s="449"/>
      <c r="AJ42" s="449"/>
      <c r="AK42" s="449"/>
      <c r="AL42" s="449"/>
      <c r="AM42" s="449"/>
      <c r="AN42" s="449"/>
      <c r="AO42" s="449"/>
      <c r="AP42" s="449"/>
      <c r="AQ42" s="449"/>
      <c r="AR42" s="449"/>
      <c r="AS42" s="449"/>
      <c r="AT42" s="449"/>
      <c r="AU42" s="449"/>
      <c r="AV42" s="449"/>
      <c r="AW42" s="449"/>
      <c r="AX42" s="449"/>
      <c r="AY42" s="449"/>
      <c r="AZ42" s="449"/>
      <c r="BA42" s="449"/>
      <c r="BB42" s="449"/>
      <c r="BC42" s="449"/>
      <c r="BD42" s="449"/>
      <c r="BE42" s="449"/>
      <c r="BF42" s="449"/>
      <c r="BG42" s="449"/>
      <c r="BH42" s="530" t="s">
        <v>206</v>
      </c>
      <c r="BI42" s="530"/>
      <c r="BJ42" s="530"/>
      <c r="BK42" s="530"/>
      <c r="BL42" s="530"/>
      <c r="BM42" s="530"/>
      <c r="BN42" s="530"/>
      <c r="BO42" s="530"/>
      <c r="BP42" s="530"/>
      <c r="BQ42" s="530"/>
      <c r="BR42" s="530"/>
      <c r="BS42" s="530"/>
      <c r="BT42" s="530"/>
      <c r="BU42" s="530"/>
      <c r="BV42" s="530"/>
      <c r="BW42" s="530"/>
      <c r="BX42" s="530"/>
      <c r="BY42" s="530"/>
      <c r="BZ42" s="530"/>
      <c r="CA42" s="530"/>
      <c r="CB42" s="530"/>
      <c r="CC42" s="530"/>
      <c r="CD42" s="530"/>
      <c r="CE42" s="530"/>
      <c r="CF42" s="530"/>
      <c r="CG42" s="530"/>
      <c r="CH42" s="530"/>
      <c r="CI42" s="530"/>
      <c r="CJ42" s="530"/>
      <c r="CK42" s="530"/>
      <c r="CL42" s="530"/>
      <c r="CM42" s="449"/>
    </row>
    <row r="43" spans="1:91" ht="20.100000000000001" customHeight="1">
      <c r="A43" s="448"/>
      <c r="B43" s="448"/>
      <c r="C43" s="457"/>
      <c r="D43" s="457"/>
      <c r="E43" s="457"/>
      <c r="F43" s="457"/>
      <c r="G43" s="457"/>
      <c r="H43" s="457"/>
      <c r="I43" s="457"/>
      <c r="J43" s="457"/>
      <c r="K43" s="448" t="s">
        <v>88</v>
      </c>
      <c r="L43" s="448"/>
      <c r="M43" s="448"/>
      <c r="N43" s="448"/>
      <c r="O43" s="448"/>
      <c r="P43" s="448"/>
      <c r="Q43" s="480">
        <f>詳細!I15</f>
        <v>415000</v>
      </c>
      <c r="R43" s="480"/>
      <c r="S43" s="480"/>
      <c r="T43" s="480"/>
      <c r="U43" s="480"/>
      <c r="V43" s="464" t="s">
        <v>1</v>
      </c>
      <c r="W43" s="464"/>
      <c r="X43" s="464"/>
      <c r="Y43" s="464"/>
      <c r="Z43" s="464"/>
      <c r="AA43" s="464"/>
      <c r="AB43" s="464"/>
      <c r="AC43" s="464"/>
      <c r="AD43" s="448"/>
      <c r="AE43" s="448"/>
      <c r="AF43" s="449"/>
      <c r="AG43" s="449"/>
      <c r="AH43" s="449"/>
      <c r="AI43" s="449"/>
      <c r="AJ43" s="449"/>
      <c r="AK43" s="449"/>
      <c r="AL43" s="449"/>
      <c r="AM43" s="449"/>
      <c r="AN43" s="449"/>
      <c r="AO43" s="449"/>
      <c r="AP43" s="449"/>
      <c r="AQ43" s="449"/>
      <c r="AR43" s="449"/>
      <c r="AS43" s="449"/>
      <c r="AT43" s="449"/>
      <c r="AU43" s="449"/>
      <c r="AV43" s="449"/>
      <c r="AW43" s="449"/>
      <c r="AX43" s="449"/>
      <c r="AY43" s="449"/>
      <c r="AZ43" s="449"/>
      <c r="BA43" s="449"/>
      <c r="BB43" s="449"/>
      <c r="BC43" s="449"/>
      <c r="BD43" s="449"/>
      <c r="BE43" s="449"/>
      <c r="BF43" s="449"/>
      <c r="BG43" s="449"/>
      <c r="BH43" s="530"/>
      <c r="BI43" s="530"/>
      <c r="BJ43" s="530"/>
      <c r="BK43" s="530"/>
      <c r="BL43" s="530"/>
      <c r="BM43" s="530"/>
      <c r="BN43" s="530"/>
      <c r="BO43" s="530"/>
      <c r="BP43" s="530"/>
      <c r="BQ43" s="530"/>
      <c r="BR43" s="530"/>
      <c r="BS43" s="530"/>
      <c r="BT43" s="530"/>
      <c r="BU43" s="530"/>
      <c r="BV43" s="530"/>
      <c r="BW43" s="530"/>
      <c r="BX43" s="530"/>
      <c r="BY43" s="530"/>
      <c r="BZ43" s="530"/>
      <c r="CA43" s="530"/>
      <c r="CB43" s="530"/>
      <c r="CC43" s="530"/>
      <c r="CD43" s="530"/>
      <c r="CE43" s="530"/>
      <c r="CF43" s="530"/>
      <c r="CG43" s="530"/>
      <c r="CH43" s="530"/>
      <c r="CI43" s="530"/>
      <c r="CJ43" s="530"/>
      <c r="CK43" s="530"/>
      <c r="CL43" s="530"/>
      <c r="CM43" s="449"/>
    </row>
    <row r="44" spans="1:91" ht="20.100000000000001" customHeight="1">
      <c r="A44" s="448"/>
      <c r="B44" s="448"/>
      <c r="C44" s="448"/>
      <c r="D44" s="448"/>
      <c r="E44" s="448"/>
      <c r="F44" s="448"/>
      <c r="G44" s="448"/>
      <c r="H44" s="448"/>
      <c r="I44" s="448"/>
      <c r="J44" s="448"/>
      <c r="K44" s="448"/>
      <c r="L44" s="448"/>
      <c r="M44" s="448"/>
      <c r="N44" s="448"/>
      <c r="O44" s="448"/>
      <c r="P44" s="448"/>
      <c r="Q44" s="448"/>
      <c r="R44" s="448"/>
      <c r="S44" s="448"/>
      <c r="T44" s="448"/>
      <c r="U44" s="448"/>
      <c r="V44" s="448"/>
      <c r="W44" s="448"/>
      <c r="X44" s="448"/>
      <c r="Y44" s="448"/>
      <c r="Z44" s="448"/>
      <c r="AA44" s="448"/>
      <c r="AB44" s="448"/>
      <c r="AC44" s="449"/>
      <c r="AD44" s="449"/>
      <c r="AE44" s="448"/>
      <c r="AF44" s="449"/>
      <c r="AG44" s="449"/>
      <c r="AH44" s="449"/>
      <c r="AI44" s="449"/>
      <c r="AJ44" s="449"/>
      <c r="AK44" s="449"/>
      <c r="AL44" s="449"/>
      <c r="AM44" s="449"/>
      <c r="AN44" s="449"/>
      <c r="AO44" s="449"/>
      <c r="AP44" s="449"/>
      <c r="AQ44" s="449"/>
      <c r="AR44" s="449"/>
      <c r="AS44" s="449"/>
      <c r="AT44" s="449"/>
      <c r="AU44" s="449"/>
      <c r="AV44" s="449"/>
      <c r="AW44" s="449"/>
      <c r="AX44" s="449"/>
      <c r="AY44" s="449"/>
      <c r="AZ44" s="449"/>
      <c r="BA44" s="449"/>
      <c r="BB44" s="449"/>
      <c r="BC44" s="449"/>
      <c r="BD44" s="449"/>
      <c r="BE44" s="449"/>
      <c r="BF44" s="449"/>
      <c r="BG44" s="449"/>
      <c r="BH44" s="449"/>
      <c r="BI44" s="449"/>
      <c r="BJ44" s="449"/>
      <c r="BK44" s="449"/>
      <c r="BL44" s="449"/>
      <c r="BM44" s="449"/>
      <c r="BN44" s="449"/>
      <c r="BO44" s="449"/>
      <c r="BP44" s="449"/>
      <c r="BQ44" s="449"/>
      <c r="BR44" s="449"/>
      <c r="BS44" s="449"/>
      <c r="BT44" s="449"/>
      <c r="BU44" s="449"/>
      <c r="BV44" s="449"/>
      <c r="BW44" s="449"/>
      <c r="BX44" s="449"/>
      <c r="BY44" s="449"/>
      <c r="BZ44" s="449"/>
      <c r="CA44" s="449"/>
      <c r="CB44" s="449"/>
      <c r="CC44" s="449"/>
      <c r="CD44" s="449"/>
      <c r="CE44" s="449"/>
      <c r="CF44" s="449"/>
      <c r="CG44" s="449"/>
      <c r="CH44" s="449"/>
      <c r="CI44" s="449"/>
      <c r="CJ44" s="449"/>
      <c r="CK44" s="449"/>
      <c r="CL44" s="449"/>
      <c r="CM44" s="449"/>
    </row>
    <row r="45" spans="1:91" ht="20.100000000000001" customHeight="1">
      <c r="A45" s="449"/>
      <c r="B45" s="449"/>
      <c r="C45" s="455" t="s">
        <v>43</v>
      </c>
      <c r="D45" s="455"/>
      <c r="E45" s="455"/>
      <c r="F45" s="455"/>
      <c r="G45" s="455"/>
      <c r="H45" s="455"/>
      <c r="I45" s="455"/>
      <c r="J45" s="455"/>
      <c r="K45" s="465" t="str">
        <f>'②入力フォーム'!AU16&amp;'②入力フォーム'!AX16&amp;'②入力フォーム'!AZ16&amp;'②入力フォーム'!BB16&amp;'②入力フォーム'!BD16&amp;'②入力フォーム'!BF16&amp;'②入力フォーム'!BH16</f>
        <v>令和8年6月15日</v>
      </c>
      <c r="L45" s="465"/>
      <c r="M45" s="465"/>
      <c r="N45" s="465"/>
      <c r="O45" s="465"/>
      <c r="P45" s="465"/>
      <c r="Q45" s="465"/>
      <c r="R45" s="465"/>
      <c r="S45" s="465"/>
      <c r="T45" s="465"/>
      <c r="U45" s="465"/>
      <c r="V45" s="465"/>
      <c r="W45" s="456"/>
      <c r="X45" s="456"/>
      <c r="Y45" s="456"/>
      <c r="Z45" s="456"/>
      <c r="AA45" s="456"/>
      <c r="AB45" s="456"/>
      <c r="AC45" s="449"/>
      <c r="AD45" s="449"/>
      <c r="AE45" s="448"/>
      <c r="AF45" s="449"/>
      <c r="AG45" s="449"/>
      <c r="AH45" s="449"/>
      <c r="AI45" s="449"/>
      <c r="AJ45" s="449"/>
      <c r="AK45" s="449"/>
      <c r="AL45" s="449"/>
      <c r="AM45" s="449"/>
      <c r="AN45" s="449"/>
      <c r="AO45" s="449"/>
      <c r="AP45" s="449"/>
      <c r="AQ45" s="449"/>
      <c r="AR45" s="449"/>
      <c r="AS45" s="449"/>
      <c r="AT45" s="449"/>
      <c r="AU45" s="449"/>
      <c r="AV45" s="449"/>
      <c r="AW45" s="449"/>
      <c r="AX45" s="449"/>
      <c r="AY45" s="449"/>
      <c r="AZ45" s="449"/>
      <c r="BA45" s="449"/>
      <c r="BB45" s="449"/>
      <c r="BC45" s="449"/>
      <c r="BD45" s="449"/>
      <c r="BE45" s="449"/>
      <c r="BF45" s="449"/>
      <c r="BG45" s="449"/>
      <c r="BH45" s="449"/>
      <c r="BI45" s="449"/>
      <c r="BJ45" s="449"/>
      <c r="BK45" s="449"/>
      <c r="BL45" s="449"/>
      <c r="BM45" s="449"/>
      <c r="BN45" s="449"/>
      <c r="BO45" s="449"/>
      <c r="BP45" s="449"/>
      <c r="BQ45" s="449"/>
      <c r="BR45" s="449"/>
      <c r="BS45" s="449"/>
      <c r="BT45" s="449"/>
      <c r="BU45" s="449"/>
      <c r="BV45" s="449"/>
      <c r="BW45" s="449"/>
      <c r="BX45" s="449"/>
      <c r="BY45" s="449"/>
      <c r="BZ45" s="449"/>
      <c r="CA45" s="449"/>
      <c r="CB45" s="449"/>
      <c r="CC45" s="449"/>
      <c r="CD45" s="449"/>
      <c r="CE45" s="449"/>
      <c r="CF45" s="449"/>
      <c r="CG45" s="449"/>
      <c r="CH45" s="449"/>
      <c r="CI45" s="449"/>
      <c r="CJ45" s="449"/>
      <c r="CK45" s="449"/>
      <c r="CL45" s="449"/>
      <c r="CM45" s="449"/>
    </row>
    <row r="46" spans="1:91" ht="20.100000000000001" customHeight="1">
      <c r="A46" s="449"/>
      <c r="B46" s="449"/>
      <c r="C46" s="449"/>
      <c r="D46" s="449"/>
      <c r="E46" s="449"/>
      <c r="F46" s="449"/>
      <c r="G46" s="449"/>
      <c r="H46" s="449"/>
      <c r="I46" s="449"/>
      <c r="J46" s="449"/>
      <c r="K46" s="449"/>
      <c r="L46" s="449"/>
      <c r="M46" s="449"/>
      <c r="N46" s="449"/>
      <c r="O46" s="449"/>
      <c r="P46" s="449"/>
      <c r="Q46" s="449"/>
      <c r="R46" s="449"/>
      <c r="S46" s="449"/>
      <c r="T46" s="449"/>
      <c r="U46" s="449"/>
      <c r="V46" s="449"/>
      <c r="W46" s="449"/>
      <c r="X46" s="449"/>
      <c r="Y46" s="449"/>
      <c r="Z46" s="449"/>
      <c r="AA46" s="449"/>
      <c r="AB46" s="449"/>
      <c r="AC46" s="449"/>
      <c r="AD46" s="449"/>
      <c r="AE46" s="448"/>
      <c r="AF46" s="449"/>
      <c r="AG46" s="449"/>
      <c r="AH46" s="449"/>
      <c r="AI46" s="449"/>
      <c r="AJ46" s="449"/>
      <c r="AK46" s="449"/>
      <c r="AL46" s="449"/>
      <c r="AM46" s="449"/>
      <c r="AN46" s="449"/>
      <c r="AO46" s="449"/>
      <c r="AP46" s="449"/>
      <c r="AQ46" s="449"/>
      <c r="AR46" s="449"/>
      <c r="AS46" s="449"/>
      <c r="AT46" s="449"/>
      <c r="AU46" s="449"/>
      <c r="AV46" s="449"/>
      <c r="AW46" s="449"/>
      <c r="AX46" s="449"/>
      <c r="AY46" s="449"/>
      <c r="AZ46" s="449"/>
      <c r="BA46" s="449"/>
      <c r="BB46" s="449"/>
      <c r="BC46" s="449"/>
      <c r="BD46" s="449"/>
      <c r="BE46" s="449"/>
      <c r="BF46" s="449"/>
      <c r="BG46" s="449"/>
      <c r="BH46" s="449"/>
      <c r="BI46" s="449"/>
      <c r="BJ46" s="449"/>
      <c r="BK46" s="449"/>
      <c r="BL46" s="449"/>
      <c r="BM46" s="449"/>
      <c r="BN46" s="449"/>
      <c r="BO46" s="449"/>
      <c r="BP46" s="449"/>
      <c r="BQ46" s="449"/>
      <c r="BR46" s="449"/>
      <c r="BS46" s="449"/>
      <c r="BT46" s="449"/>
      <c r="BU46" s="449"/>
      <c r="BV46" s="449"/>
      <c r="BW46" s="449"/>
      <c r="BX46" s="449"/>
      <c r="BY46" s="449"/>
      <c r="BZ46" s="449"/>
      <c r="CA46" s="449"/>
      <c r="CB46" s="449"/>
      <c r="CC46" s="449"/>
      <c r="CD46" s="449"/>
      <c r="CE46" s="449"/>
      <c r="CF46" s="449"/>
      <c r="CG46" s="449"/>
      <c r="CH46" s="449"/>
      <c r="CI46" s="449"/>
      <c r="CJ46" s="449"/>
      <c r="CK46" s="449"/>
      <c r="CL46" s="449"/>
      <c r="CM46" s="449"/>
    </row>
    <row r="47" spans="1:91" ht="20.100000000000001" customHeight="1">
      <c r="A47" s="449"/>
      <c r="B47" s="449"/>
      <c r="C47" s="455" t="s">
        <v>33</v>
      </c>
      <c r="D47" s="455"/>
      <c r="E47" s="455"/>
      <c r="F47" s="455"/>
      <c r="G47" s="455"/>
      <c r="H47" s="455"/>
      <c r="I47" s="455"/>
      <c r="J47" s="455"/>
      <c r="K47" s="465" t="str">
        <f>'②入力フォーム'!AU20&amp;'②入力フォーム'!AX20&amp;'②入力フォーム'!AZ20&amp;'②入力フォーム'!BB20&amp;'②入力フォーム'!BD20&amp;'②入力フォーム'!BF20&amp;'②入力フォーム'!BH20</f>
        <v>令和8年10月21日</v>
      </c>
      <c r="L47" s="465"/>
      <c r="M47" s="465"/>
      <c r="N47" s="465"/>
      <c r="O47" s="465"/>
      <c r="P47" s="465"/>
      <c r="Q47" s="465"/>
      <c r="R47" s="465"/>
      <c r="S47" s="465"/>
      <c r="T47" s="465"/>
      <c r="U47" s="465"/>
      <c r="V47" s="465"/>
      <c r="W47" s="456"/>
      <c r="X47" s="456"/>
      <c r="Y47" s="456"/>
      <c r="Z47" s="456"/>
      <c r="AA47" s="456"/>
      <c r="AB47" s="456"/>
      <c r="AC47" s="449"/>
      <c r="AD47" s="449"/>
      <c r="AE47" s="448"/>
      <c r="AF47" s="449"/>
      <c r="AG47" s="449"/>
      <c r="AH47" s="449"/>
      <c r="AI47" s="449"/>
      <c r="AJ47" s="449"/>
      <c r="AK47" s="449"/>
      <c r="AL47" s="449"/>
      <c r="AM47" s="449"/>
      <c r="AN47" s="449"/>
      <c r="AO47" s="449"/>
      <c r="AP47" s="449"/>
      <c r="AQ47" s="449"/>
      <c r="AR47" s="449"/>
      <c r="AS47" s="449"/>
      <c r="AT47" s="449"/>
      <c r="AU47" s="449"/>
      <c r="AV47" s="449"/>
      <c r="AW47" s="449"/>
      <c r="AX47" s="449"/>
      <c r="AY47" s="449"/>
      <c r="AZ47" s="449"/>
      <c r="BA47" s="449"/>
      <c r="BB47" s="449"/>
      <c r="BC47" s="449"/>
      <c r="BD47" s="449"/>
      <c r="BE47" s="449"/>
      <c r="BF47" s="449"/>
      <c r="BG47" s="449"/>
      <c r="BH47" s="449"/>
      <c r="BI47" s="449"/>
      <c r="BJ47" s="449"/>
      <c r="BK47" s="449"/>
      <c r="BL47" s="449"/>
      <c r="BM47" s="449"/>
      <c r="BN47" s="449"/>
      <c r="BO47" s="449"/>
      <c r="BP47" s="449"/>
      <c r="BQ47" s="449"/>
      <c r="BR47" s="449"/>
      <c r="BS47" s="449"/>
      <c r="BT47" s="449"/>
      <c r="BU47" s="449"/>
      <c r="BV47" s="449"/>
      <c r="BW47" s="449"/>
      <c r="BX47" s="449"/>
      <c r="BY47" s="449"/>
      <c r="BZ47" s="449"/>
      <c r="CA47" s="449"/>
      <c r="CB47" s="449"/>
      <c r="CC47" s="449"/>
      <c r="CD47" s="449"/>
      <c r="CE47" s="449"/>
      <c r="CF47" s="449"/>
      <c r="CG47" s="449"/>
      <c r="CH47" s="449"/>
      <c r="CI47" s="449"/>
      <c r="CJ47" s="449"/>
      <c r="CK47" s="449"/>
      <c r="CL47" s="449"/>
      <c r="CM47" s="449"/>
    </row>
    <row r="48" spans="1:91" ht="20.100000000000001" customHeight="1">
      <c r="A48" s="449"/>
      <c r="B48" s="449"/>
      <c r="C48" s="449"/>
      <c r="D48" s="449"/>
      <c r="E48" s="449"/>
      <c r="F48" s="449"/>
      <c r="G48" s="449"/>
      <c r="H48" s="449"/>
      <c r="I48" s="449"/>
      <c r="J48" s="449"/>
      <c r="K48" s="449"/>
      <c r="L48" s="449"/>
      <c r="M48" s="449"/>
      <c r="N48" s="449"/>
      <c r="O48" s="449"/>
      <c r="P48" s="449"/>
      <c r="Q48" s="449"/>
      <c r="R48" s="449"/>
      <c r="S48" s="449"/>
      <c r="T48" s="449"/>
      <c r="U48" s="449"/>
      <c r="V48" s="449"/>
      <c r="W48" s="449"/>
      <c r="X48" s="449"/>
      <c r="Y48" s="449"/>
      <c r="Z48" s="449"/>
      <c r="AA48" s="449"/>
      <c r="AB48" s="449"/>
      <c r="AC48" s="449"/>
      <c r="AD48" s="449"/>
      <c r="AE48" s="448"/>
      <c r="AF48" s="449"/>
      <c r="AG48" s="449"/>
      <c r="AH48" s="449"/>
      <c r="AI48" s="449"/>
      <c r="AJ48" s="449"/>
      <c r="AK48" s="449"/>
      <c r="AL48" s="449"/>
      <c r="AM48" s="449"/>
      <c r="AN48" s="449"/>
      <c r="AO48" s="449"/>
      <c r="AP48" s="449"/>
      <c r="AQ48" s="449"/>
      <c r="AR48" s="449"/>
      <c r="AS48" s="449"/>
      <c r="AT48" s="449"/>
      <c r="AU48" s="449"/>
      <c r="AV48" s="449"/>
      <c r="AW48" s="449"/>
      <c r="AX48" s="449"/>
      <c r="AY48" s="449"/>
      <c r="AZ48" s="449"/>
      <c r="BA48" s="449"/>
      <c r="BB48" s="449"/>
      <c r="BC48" s="449"/>
      <c r="BD48" s="449"/>
      <c r="BF48" s="449"/>
      <c r="BG48" s="449"/>
      <c r="BH48" s="449"/>
      <c r="BI48" s="449"/>
      <c r="BJ48" s="449"/>
      <c r="BK48" s="449"/>
      <c r="BL48" s="449"/>
      <c r="BM48" s="449"/>
      <c r="BN48" s="449"/>
      <c r="BO48" s="449"/>
      <c r="BP48" s="449"/>
      <c r="BQ48" s="449"/>
      <c r="BR48" s="449"/>
      <c r="BS48" s="449"/>
      <c r="BT48" s="449"/>
      <c r="BU48" s="449"/>
      <c r="BV48" s="449"/>
      <c r="BW48" s="449"/>
      <c r="BX48" s="449"/>
      <c r="BY48" s="449"/>
      <c r="BZ48" s="449"/>
      <c r="CA48" s="449"/>
      <c r="CB48" s="449"/>
      <c r="CC48" s="449"/>
      <c r="CD48" s="449"/>
      <c r="CE48" s="449"/>
      <c r="CF48" s="449"/>
      <c r="CG48" s="449"/>
      <c r="CH48" s="449"/>
      <c r="CI48" s="449"/>
      <c r="CJ48" s="449"/>
      <c r="CK48" s="449"/>
      <c r="CL48" s="449"/>
      <c r="CM48" s="449"/>
    </row>
    <row r="49" spans="31:31" ht="20.100000000000001" customHeight="1">
      <c r="AE49" s="498"/>
    </row>
    <row r="50" spans="31:31" ht="20.100000000000001" customHeight="1"/>
    <row r="51" spans="31:31" ht="20.100000000000001" customHeight="1"/>
    <row r="52" spans="31:31" ht="20.100000000000001" customHeight="1"/>
    <row r="53" spans="31:31" ht="20.100000000000001" customHeight="1"/>
    <row r="54" spans="31:31" ht="20.100000000000001" customHeight="1"/>
    <row r="55" spans="31:31" ht="20.100000000000001" customHeight="1"/>
    <row r="56" spans="31:31" ht="20.100000000000001" customHeight="1"/>
    <row r="57" spans="31:31" ht="20.100000000000001" customHeight="1"/>
    <row r="58" spans="31:31" ht="20.100000000000001" customHeight="1"/>
    <row r="59" spans="31:31" ht="20.100000000000001" customHeight="1"/>
    <row r="60" spans="31:31" ht="20.100000000000001" customHeight="1"/>
    <row r="61" spans="31:31" ht="20.100000000000001" customHeight="1"/>
    <row r="62" spans="31:31" ht="20.100000000000001" customHeight="1"/>
    <row r="63" spans="31:31" ht="20.100000000000001" customHeight="1"/>
    <row r="64" spans="31:31"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sheetData>
  <mergeCells count="126">
    <mergeCell ref="W3:AB3"/>
    <mergeCell ref="AN3:AS3"/>
    <mergeCell ref="AT3:BD3"/>
    <mergeCell ref="AM4:AS4"/>
    <mergeCell ref="AT4:BE4"/>
    <mergeCell ref="AM5:AS5"/>
    <mergeCell ref="AT5:BE5"/>
    <mergeCell ref="M6:O6"/>
    <mergeCell ref="P6:AB6"/>
    <mergeCell ref="AM6:AS6"/>
    <mergeCell ref="AT6:BE6"/>
    <mergeCell ref="AT7:BE7"/>
    <mergeCell ref="AM8:AS8"/>
    <mergeCell ref="AT8:BE8"/>
    <mergeCell ref="M9:O9"/>
    <mergeCell ref="P9:AB9"/>
    <mergeCell ref="AM9:AS9"/>
    <mergeCell ref="AT9:BE9"/>
    <mergeCell ref="AM10:AS10"/>
    <mergeCell ref="AT10:BE10"/>
    <mergeCell ref="AM11:AS11"/>
    <mergeCell ref="AT11:BE11"/>
    <mergeCell ref="M12:O12"/>
    <mergeCell ref="P12:AB12"/>
    <mergeCell ref="C14:AB14"/>
    <mergeCell ref="C15:AB15"/>
    <mergeCell ref="C21:AB21"/>
    <mergeCell ref="AF21:AK21"/>
    <mergeCell ref="C25:J25"/>
    <mergeCell ref="K25:AB25"/>
    <mergeCell ref="K27:P27"/>
    <mergeCell ref="Q27:T27"/>
    <mergeCell ref="U27:Y27"/>
    <mergeCell ref="Z27:AB27"/>
    <mergeCell ref="L28:P28"/>
    <mergeCell ref="Q28:T28"/>
    <mergeCell ref="U28:Y28"/>
    <mergeCell ref="Z28:AB28"/>
    <mergeCell ref="L29:P29"/>
    <mergeCell ref="Q29:T29"/>
    <mergeCell ref="U29:Y29"/>
    <mergeCell ref="Z29:AB29"/>
    <mergeCell ref="K30:P30"/>
    <mergeCell ref="Q30:T30"/>
    <mergeCell ref="U30:Y30"/>
    <mergeCell ref="Z30:AB30"/>
    <mergeCell ref="Q31:AB31"/>
    <mergeCell ref="C32:P32"/>
    <mergeCell ref="Q32:U32"/>
    <mergeCell ref="V32:AB32"/>
    <mergeCell ref="K33:P33"/>
    <mergeCell ref="Q33:U33"/>
    <mergeCell ref="V33:AB33"/>
    <mergeCell ref="AF33:BE33"/>
    <mergeCell ref="K34:P34"/>
    <mergeCell ref="Q34:U34"/>
    <mergeCell ref="V34:AB34"/>
    <mergeCell ref="K35:P35"/>
    <mergeCell ref="Q35:U35"/>
    <mergeCell ref="V35:AB35"/>
    <mergeCell ref="C37:J37"/>
    <mergeCell ref="Q37:U37"/>
    <mergeCell ref="V37:AB37"/>
    <mergeCell ref="K38:P38"/>
    <mergeCell ref="Q38:U38"/>
    <mergeCell ref="V38:AB38"/>
    <mergeCell ref="K39:P39"/>
    <mergeCell ref="Q39:U39"/>
    <mergeCell ref="V39:AB39"/>
    <mergeCell ref="C41:P41"/>
    <mergeCell ref="Q41:U41"/>
    <mergeCell ref="V41:AB41"/>
    <mergeCell ref="K42:P42"/>
    <mergeCell ref="Q42:U42"/>
    <mergeCell ref="V42:AB42"/>
    <mergeCell ref="K43:P43"/>
    <mergeCell ref="Q43:U43"/>
    <mergeCell ref="V43:AB43"/>
    <mergeCell ref="C45:J45"/>
    <mergeCell ref="K45:V45"/>
    <mergeCell ref="C47:J47"/>
    <mergeCell ref="K47:V47"/>
    <mergeCell ref="BG5:CM6"/>
    <mergeCell ref="M7:O8"/>
    <mergeCell ref="P7:AB8"/>
    <mergeCell ref="BH8:CL11"/>
    <mergeCell ref="M10:O11"/>
    <mergeCell ref="P10:AB11"/>
    <mergeCell ref="AF13:BE16"/>
    <mergeCell ref="BH13:BN15"/>
    <mergeCell ref="BO13:CL15"/>
    <mergeCell ref="C16:AB20"/>
    <mergeCell ref="BH16:BN18"/>
    <mergeCell ref="BO16:CL18"/>
    <mergeCell ref="AG17:AM18"/>
    <mergeCell ref="AT17:AW18"/>
    <mergeCell ref="AX17:BE18"/>
    <mergeCell ref="BH20:CC22"/>
    <mergeCell ref="CD20:CI22"/>
    <mergeCell ref="CJ20:CL22"/>
    <mergeCell ref="C22:J23"/>
    <mergeCell ref="K22:AB23"/>
    <mergeCell ref="BH23:CC25"/>
    <mergeCell ref="CD23:CI25"/>
    <mergeCell ref="CJ23:CL25"/>
    <mergeCell ref="BH26:CC28"/>
    <mergeCell ref="CD26:CI28"/>
    <mergeCell ref="CJ26:CL28"/>
    <mergeCell ref="F28:J29"/>
    <mergeCell ref="BH29:CC31"/>
    <mergeCell ref="CD29:CI31"/>
    <mergeCell ref="CJ29:CL31"/>
    <mergeCell ref="BH32:CC34"/>
    <mergeCell ref="CD32:CI34"/>
    <mergeCell ref="CJ32:CL34"/>
    <mergeCell ref="C33:J34"/>
    <mergeCell ref="AF34:BE35"/>
    <mergeCell ref="BH35:CC37"/>
    <mergeCell ref="CD35:CI37"/>
    <mergeCell ref="CJ35:CL37"/>
    <mergeCell ref="C38:J39"/>
    <mergeCell ref="BH38:CC40"/>
    <mergeCell ref="CD38:CI40"/>
    <mergeCell ref="CJ38:CL40"/>
    <mergeCell ref="C42:J43"/>
    <mergeCell ref="BH42:CL43"/>
  </mergeCells>
  <phoneticPr fontId="28"/>
  <printOptions horizontalCentered="1" verticalCentered="1"/>
  <pageMargins left="0" right="0" top="0.3543307086614173" bottom="0.3543307086614173" header="0.31496062992125984" footer="0.31496062992125984"/>
  <pageSetup paperSize="9" scale="92" fitToWidth="1" fitToHeight="1" orientation="portrait" usePrinterDefaults="1" blackAndWhite="1" r:id="rId1"/>
  <colBreaks count="2" manualBreakCount="2">
    <brk id="30" min="1" max="90" man="1"/>
    <brk id="58" min="1" max="45" man="1"/>
  </col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P26"/>
  <sheetViews>
    <sheetView tabSelected="1" view="pageBreakPreview" zoomScale="85" zoomScaleSheetLayoutView="85" workbookViewId="0">
      <selection activeCell="I15" sqref="I15"/>
    </sheetView>
  </sheetViews>
  <sheetFormatPr defaultRowHeight="13.5"/>
  <cols>
    <col min="1" max="1" width="11.75" style="580" customWidth="1"/>
    <col min="2" max="2" width="9.375" customWidth="1"/>
    <col min="3" max="7" width="16.375" customWidth="1"/>
    <col min="8" max="8" width="5.875" style="4" customWidth="1"/>
    <col min="9" max="9" width="14.875" customWidth="1"/>
    <col min="10" max="10" width="10.75" customWidth="1"/>
    <col min="11" max="11" width="67.125" customWidth="1"/>
    <col min="12" max="12" width="20.25" customWidth="1"/>
    <col min="13" max="13" width="9" style="392" customWidth="1"/>
    <col min="14" max="14" width="17.625" style="392" customWidth="1"/>
    <col min="15" max="16" width="9" style="392" customWidth="1"/>
  </cols>
  <sheetData>
    <row r="1" spans="1:14" s="392" customFormat="1" ht="24.75" customHeight="1">
      <c r="A1" s="580"/>
      <c r="H1" s="4"/>
    </row>
    <row r="2" spans="1:14" s="581" customFormat="1" ht="35.25" customHeight="1">
      <c r="A2" s="582"/>
      <c r="B2" s="583" t="s">
        <v>232</v>
      </c>
      <c r="C2" s="594" t="s">
        <v>224</v>
      </c>
      <c r="D2" s="601"/>
      <c r="E2" s="601"/>
      <c r="F2" s="601"/>
      <c r="G2" s="601"/>
      <c r="H2" s="601"/>
      <c r="I2" s="601"/>
      <c r="J2" s="632"/>
      <c r="K2" s="640" t="s">
        <v>167</v>
      </c>
      <c r="L2" s="640"/>
    </row>
    <row r="3" spans="1:14" s="581" customFormat="1" ht="35.25" customHeight="1">
      <c r="A3" s="582"/>
      <c r="B3" s="584"/>
      <c r="C3" s="595" t="s">
        <v>214</v>
      </c>
      <c r="D3" s="595"/>
      <c r="E3" s="595"/>
      <c r="F3" s="595"/>
      <c r="G3" s="608"/>
      <c r="H3" s="612" t="s">
        <v>183</v>
      </c>
      <c r="I3" s="622">
        <f>'②入力フォーム'!S31</f>
        <v>4.5</v>
      </c>
      <c r="J3" s="633" t="s">
        <v>28</v>
      </c>
      <c r="K3" s="641" t="s">
        <v>128</v>
      </c>
      <c r="L3" s="651"/>
      <c r="N3" s="581">
        <f>ROUNDDOWN(I3,0)</f>
        <v>4</v>
      </c>
    </row>
    <row r="4" spans="1:14" s="581" customFormat="1" ht="35.25" customHeight="1">
      <c r="A4" s="582"/>
      <c r="B4" s="585"/>
      <c r="C4" s="596" t="s">
        <v>221</v>
      </c>
      <c r="D4" s="605"/>
      <c r="E4" s="605"/>
      <c r="F4" s="605"/>
      <c r="G4" s="609"/>
      <c r="H4" s="613" t="s">
        <v>175</v>
      </c>
      <c r="I4" s="623">
        <f>'②入力フォーム'!BC4</f>
        <v>1481818</v>
      </c>
      <c r="J4" s="634" t="s">
        <v>215</v>
      </c>
      <c r="K4" s="642" t="s">
        <v>228</v>
      </c>
      <c r="L4" s="652"/>
    </row>
    <row r="5" spans="1:14" s="581" customFormat="1" ht="35.25" customHeight="1">
      <c r="A5" s="582"/>
      <c r="B5" s="586"/>
      <c r="C5" s="597" t="s">
        <v>217</v>
      </c>
      <c r="D5" s="597"/>
      <c r="E5" s="597"/>
      <c r="F5" s="597"/>
      <c r="G5" s="597"/>
      <c r="H5" s="614" t="s">
        <v>184</v>
      </c>
      <c r="I5" s="624">
        <f>ROUNDDOWN(I4/I3,0)</f>
        <v>329292</v>
      </c>
      <c r="J5" s="635" t="s">
        <v>124</v>
      </c>
      <c r="K5" s="643" t="s">
        <v>229</v>
      </c>
      <c r="L5" s="653"/>
    </row>
    <row r="6" spans="1:14" s="581" customFormat="1" ht="35.25" customHeight="1">
      <c r="A6" s="582"/>
      <c r="B6" s="587"/>
      <c r="C6" s="598" t="s">
        <v>223</v>
      </c>
      <c r="D6" s="598"/>
      <c r="E6" s="598"/>
      <c r="F6" s="598"/>
      <c r="G6" s="598"/>
      <c r="H6" s="615" t="s">
        <v>185</v>
      </c>
      <c r="I6" s="625">
        <f>MIN(I5,N6)</f>
        <v>70000</v>
      </c>
      <c r="J6" s="635" t="s">
        <v>124</v>
      </c>
      <c r="K6" s="644" t="s">
        <v>27</v>
      </c>
      <c r="L6" s="654"/>
      <c r="N6" s="662">
        <v>70000</v>
      </c>
    </row>
    <row r="7" spans="1:14" s="581" customFormat="1" ht="45.75" customHeight="1">
      <c r="A7" s="582"/>
      <c r="B7" s="588"/>
      <c r="C7" s="599" t="s">
        <v>222</v>
      </c>
      <c r="D7" s="599"/>
      <c r="E7" s="599"/>
      <c r="F7" s="599"/>
      <c r="G7" s="599"/>
      <c r="H7" s="616" t="s">
        <v>56</v>
      </c>
      <c r="I7" s="626">
        <f>N3*I6</f>
        <v>280000</v>
      </c>
      <c r="J7" s="636" t="s">
        <v>215</v>
      </c>
      <c r="K7" s="645" t="s">
        <v>207</v>
      </c>
      <c r="L7" s="655"/>
    </row>
    <row r="8" spans="1:14" s="581" customFormat="1" ht="24" customHeight="1">
      <c r="A8" s="582"/>
      <c r="B8" s="589"/>
      <c r="C8" s="600"/>
      <c r="D8" s="600"/>
      <c r="E8" s="600"/>
      <c r="F8" s="600"/>
      <c r="G8" s="600"/>
      <c r="H8" s="617"/>
      <c r="I8" s="627"/>
      <c r="J8" s="637"/>
      <c r="K8" s="646"/>
      <c r="L8" s="646"/>
    </row>
    <row r="9" spans="1:14" s="582" customFormat="1" ht="24" customHeight="1">
      <c r="H9" s="618"/>
    </row>
    <row r="10" spans="1:14" s="581" customFormat="1" ht="35.25" customHeight="1">
      <c r="A10" s="582"/>
      <c r="B10" s="590" t="s">
        <v>232</v>
      </c>
      <c r="C10" s="601" t="s">
        <v>216</v>
      </c>
      <c r="D10" s="601"/>
      <c r="E10" s="601"/>
      <c r="F10" s="601"/>
      <c r="G10" s="601"/>
      <c r="H10" s="601"/>
      <c r="I10" s="601"/>
      <c r="J10" s="632"/>
      <c r="K10" s="640" t="s">
        <v>167</v>
      </c>
      <c r="L10" s="640"/>
    </row>
    <row r="11" spans="1:14" s="581" customFormat="1" ht="35.25" customHeight="1">
      <c r="A11" s="582"/>
      <c r="B11" s="591"/>
      <c r="C11" s="595" t="s">
        <v>225</v>
      </c>
      <c r="D11" s="595"/>
      <c r="E11" s="595"/>
      <c r="F11" s="595"/>
      <c r="G11" s="608"/>
      <c r="H11" s="612" t="s">
        <v>186</v>
      </c>
      <c r="I11" s="622">
        <f>'②入力フォーム'!AL21</f>
        <v>10.24</v>
      </c>
      <c r="J11" s="633" t="s">
        <v>182</v>
      </c>
      <c r="K11" s="641" t="s">
        <v>233</v>
      </c>
      <c r="L11" s="651"/>
      <c r="N11" s="581">
        <f>ROUNDDOWN(I11,1)</f>
        <v>10.199999999999999</v>
      </c>
    </row>
    <row r="12" spans="1:14" s="581" customFormat="1" ht="35.25" customHeight="1">
      <c r="A12" s="582"/>
      <c r="B12" s="585"/>
      <c r="C12" s="596" t="s">
        <v>197</v>
      </c>
      <c r="D12" s="605"/>
      <c r="E12" s="605"/>
      <c r="F12" s="605"/>
      <c r="G12" s="609"/>
      <c r="H12" s="613" t="s">
        <v>62</v>
      </c>
      <c r="I12" s="623">
        <f>'②入力フォーム'!BC6</f>
        <v>1245455</v>
      </c>
      <c r="J12" s="634" t="s">
        <v>215</v>
      </c>
      <c r="K12" s="642" t="s">
        <v>231</v>
      </c>
      <c r="L12" s="652"/>
    </row>
    <row r="13" spans="1:14" s="581" customFormat="1" ht="35.25" customHeight="1">
      <c r="A13" s="582"/>
      <c r="B13" s="586"/>
      <c r="C13" s="597" t="s">
        <v>226</v>
      </c>
      <c r="D13" s="597"/>
      <c r="E13" s="597"/>
      <c r="F13" s="597"/>
      <c r="G13" s="597"/>
      <c r="H13" s="614" t="s">
        <v>21</v>
      </c>
      <c r="I13" s="628">
        <f>ROUNDDOWN(I12/I11,0)</f>
        <v>121626</v>
      </c>
      <c r="J13" s="635" t="s">
        <v>236</v>
      </c>
      <c r="K13" s="647" t="s">
        <v>234</v>
      </c>
      <c r="L13" s="656"/>
      <c r="M13" s="660"/>
      <c r="N13" s="663">
        <v>141000</v>
      </c>
    </row>
    <row r="14" spans="1:14" s="581" customFormat="1" ht="35.25" customHeight="1">
      <c r="A14" s="582"/>
      <c r="B14" s="587"/>
      <c r="C14" s="598" t="s">
        <v>227</v>
      </c>
      <c r="D14" s="598"/>
      <c r="E14" s="598"/>
      <c r="F14" s="598"/>
      <c r="G14" s="598"/>
      <c r="H14" s="615" t="s">
        <v>140</v>
      </c>
      <c r="I14" s="629">
        <f>MIN(I13,N13)</f>
        <v>121626</v>
      </c>
      <c r="J14" s="635" t="s">
        <v>236</v>
      </c>
      <c r="K14" s="642" t="s">
        <v>230</v>
      </c>
      <c r="L14" s="652"/>
      <c r="M14" s="660"/>
      <c r="N14" s="664"/>
    </row>
    <row r="15" spans="1:14" s="581" customFormat="1" ht="54" customHeight="1">
      <c r="A15" s="582"/>
      <c r="B15" s="592"/>
      <c r="C15" s="602" t="s">
        <v>235</v>
      </c>
      <c r="D15" s="606"/>
      <c r="E15" s="606"/>
      <c r="F15" s="606"/>
      <c r="G15" s="610"/>
      <c r="H15" s="619" t="s">
        <v>187</v>
      </c>
      <c r="I15" s="630">
        <f>ROUNDDOWN(IF(I13&lt;=N13,I12/3,N13*N11/3),-3)</f>
        <v>415000</v>
      </c>
      <c r="J15" s="638" t="s">
        <v>215</v>
      </c>
      <c r="K15" s="648" t="s">
        <v>220</v>
      </c>
      <c r="L15" s="657"/>
      <c r="M15" s="661"/>
      <c r="N15" s="661"/>
    </row>
    <row r="16" spans="1:14" s="581" customFormat="1" ht="24" customHeight="1">
      <c r="A16" s="582"/>
      <c r="B16" s="589"/>
      <c r="C16" s="603"/>
      <c r="D16" s="603"/>
      <c r="E16" s="603"/>
      <c r="F16" s="603"/>
      <c r="G16" s="603"/>
      <c r="H16" s="617"/>
      <c r="I16" s="627"/>
      <c r="J16" s="637"/>
      <c r="K16" s="646"/>
      <c r="L16" s="646"/>
    </row>
    <row r="17" spans="1:12" s="581" customFormat="1" ht="24" customHeight="1">
      <c r="A17" s="582"/>
      <c r="H17" s="620"/>
    </row>
    <row r="18" spans="1:12" s="581" customFormat="1" ht="35.25" customHeight="1">
      <c r="A18" s="582"/>
      <c r="B18" s="590" t="s">
        <v>232</v>
      </c>
      <c r="C18" s="601" t="s">
        <v>176</v>
      </c>
      <c r="D18" s="601"/>
      <c r="E18" s="601"/>
      <c r="F18" s="601"/>
      <c r="G18" s="601"/>
      <c r="H18" s="601"/>
      <c r="I18" s="601"/>
      <c r="J18" s="632"/>
      <c r="K18" s="649" t="s">
        <v>167</v>
      </c>
      <c r="L18" s="658"/>
    </row>
    <row r="19" spans="1:12" s="581" customFormat="1" ht="35.25" customHeight="1">
      <c r="A19" s="582"/>
      <c r="B19" s="593"/>
      <c r="C19" s="604" t="s">
        <v>35</v>
      </c>
      <c r="D19" s="607"/>
      <c r="E19" s="607"/>
      <c r="F19" s="607"/>
      <c r="G19" s="611"/>
      <c r="H19" s="621" t="s">
        <v>189</v>
      </c>
      <c r="I19" s="631">
        <f>SUM(I7,I15)</f>
        <v>695000</v>
      </c>
      <c r="J19" s="639" t="s">
        <v>2</v>
      </c>
      <c r="K19" s="650" t="s">
        <v>173</v>
      </c>
      <c r="L19" s="659"/>
    </row>
    <row r="20" spans="1:12" s="392" customFormat="1" ht="20" customHeight="1">
      <c r="A20" s="580"/>
      <c r="H20" s="4"/>
    </row>
    <row r="21" spans="1:12" s="392" customFormat="1" ht="20" customHeight="1">
      <c r="A21" s="580"/>
      <c r="H21" s="4"/>
    </row>
    <row r="22" spans="1:12" s="392" customFormat="1" ht="20" customHeight="1">
      <c r="A22" s="580"/>
      <c r="H22" s="4"/>
    </row>
    <row r="23" spans="1:12" s="392" customFormat="1" ht="20" customHeight="1">
      <c r="A23" s="580"/>
      <c r="H23" s="4"/>
    </row>
    <row r="24" spans="1:12" s="392" customFormat="1" ht="20" customHeight="1">
      <c r="A24" s="580"/>
      <c r="H24" s="4"/>
    </row>
    <row r="25" spans="1:12" s="392" customFormat="1" ht="20" customHeight="1">
      <c r="A25" s="580"/>
      <c r="H25" s="4"/>
    </row>
    <row r="26" spans="1:12" s="392" customFormat="1" ht="20" customHeight="1">
      <c r="A26" s="580"/>
      <c r="H26" s="4"/>
    </row>
    <row r="27" spans="1:12" ht="20" customHeight="1"/>
    <row r="28" spans="1:12" ht="20" customHeight="1"/>
    <row r="29" spans="1:12" ht="20" customHeight="1"/>
    <row r="30" spans="1:12" ht="20" customHeight="1"/>
    <row r="31" spans="1:12" ht="20" customHeight="1"/>
    <row r="32" spans="1:12" ht="20" customHeight="1"/>
    <row r="33" ht="20" customHeight="1"/>
    <row r="34" ht="20" customHeight="1"/>
    <row r="35" ht="20" customHeight="1"/>
    <row r="36" ht="20" customHeight="1"/>
    <row r="37" ht="20" customHeight="1"/>
    <row r="38" ht="20" customHeight="1"/>
    <row r="39" ht="20" customHeight="1"/>
    <row r="40" ht="20" customHeight="1"/>
  </sheetData>
  <mergeCells count="28">
    <mergeCell ref="C2:J2"/>
    <mergeCell ref="K2:L2"/>
    <mergeCell ref="C3:G3"/>
    <mergeCell ref="K3:L3"/>
    <mergeCell ref="C4:G4"/>
    <mergeCell ref="K4:L4"/>
    <mergeCell ref="C5:G5"/>
    <mergeCell ref="K5:L5"/>
    <mergeCell ref="C6:G6"/>
    <mergeCell ref="K6:L6"/>
    <mergeCell ref="C7:G7"/>
    <mergeCell ref="K7:L7"/>
    <mergeCell ref="C10:J10"/>
    <mergeCell ref="K10:L10"/>
    <mergeCell ref="C11:G11"/>
    <mergeCell ref="K11:L11"/>
    <mergeCell ref="C12:G12"/>
    <mergeCell ref="K12:L12"/>
    <mergeCell ref="C13:G13"/>
    <mergeCell ref="K13:L13"/>
    <mergeCell ref="C14:G14"/>
    <mergeCell ref="K14:L14"/>
    <mergeCell ref="C15:G15"/>
    <mergeCell ref="K15:L15"/>
    <mergeCell ref="C18:J18"/>
    <mergeCell ref="K18:L18"/>
    <mergeCell ref="C19:G19"/>
    <mergeCell ref="K19:L19"/>
  </mergeCells>
  <phoneticPr fontId="5" type="Hiragana"/>
  <pageMargins left="0.23622047244094488" right="0.23622047244094488" top="0.74803149606299213" bottom="0.74803149606299213" header="0.31496062992125984" footer="0.31496062992125984"/>
  <pageSetup paperSize="9" scale="63" fitToWidth="1" fitToHeight="1"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使用方法</vt:lpstr>
      <vt:lpstr>①見積書（みほん）</vt:lpstr>
      <vt:lpstr>②入力フォーム</vt:lpstr>
      <vt:lpstr>③申請書</vt:lpstr>
      <vt:lpstr>詳細</vt:lpstr>
    </vt:vector>
  </TitlesOfParts>
  <Company>いなべ市</Company>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User</dc:creator>
  <cp:lastModifiedBy>清水 梨央</cp:lastModifiedBy>
  <cp:lastPrinted>2023-10-24T00:36:17Z</cp:lastPrinted>
  <dcterms:created xsi:type="dcterms:W3CDTF">2023-09-11T01:56:22Z</dcterms:created>
  <dcterms:modified xsi:type="dcterms:W3CDTF">2026-05-29T07:06:27Z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5.0.2.0</vt:lpwstr>
      <vt:lpwstr>5.0.5.0</vt:lpwstr>
    </vt:vector>
  </property>
  <property fmtid="{DCFEDD21-7773-49B2-8022-6FC58DB5260B}" pid="3" name="LastSavedVersion">
    <vt:lpwstr>5.0.5.0</vt:lpwstr>
  </property>
  <property fmtid="{DCFEDD21-7773-49B2-8022-6FC58DB5260B}" pid="4" name="LastSavedDate">
    <vt:filetime>2026-05-29T07:06:27Z</vt:filetime>
  </property>
</Properties>
</file>